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michelle_deschenes_telefilm_ca/Documents/Bureau/To publish/"/>
    </mc:Choice>
  </mc:AlternateContent>
  <xr:revisionPtr revIDLastSave="3" documentId="8_{2CC0721D-A32C-4EF3-A80D-F0A7F9B49BF2}" xr6:coauthVersionLast="46" xr6:coauthVersionMax="46" xr10:uidLastSave="{D1A4B4C5-3898-4717-8E12-BD7829470894}"/>
  <bookViews>
    <workbookView xWindow="35970" yWindow="690" windowWidth="18990" windowHeight="14190" tabRatio="461" xr2:uid="{00000000-000D-0000-FFFF-FFFF00000000}"/>
  </bookViews>
  <sheets>
    <sheet name="Page sommaire" sheetId="4" r:id="rId1"/>
    <sheet name="Détail - Allocation &amp; Origine" sheetId="6" r:id="rId2"/>
    <sheet name="Détail des coûts" sheetId="1" r:id="rId3"/>
    <sheet name="Financement final" sheetId="5" r:id="rId4"/>
    <sheet name="Explication des écarts" sheetId="3" r:id="rId5"/>
  </sheets>
  <definedNames>
    <definedName name="_xlnm.Print_Area" localSheetId="1">'Détail - Allocation &amp; Origine'!$A$1:$R$47</definedName>
    <definedName name="_xlnm.Print_Area" localSheetId="2">'Détail des coûts'!$A$3:$P$222</definedName>
    <definedName name="_xlnm.Print_Area" localSheetId="4">'Explication des écarts'!$A$1:$E$42</definedName>
    <definedName name="_xlnm.Print_Area" localSheetId="3">'Financement final'!$A$1:$F$34</definedName>
    <definedName name="_xlnm.Print_Area" localSheetId="0">'Page sommaire'!$A$1:$I$48</definedName>
    <definedName name="_xlnm.Print_Titles" localSheetId="2">'Détail des coûts'!$3:$3</definedName>
    <definedName name="_xlnm.Print_Titles" localSheetId="0">'Page sommaire'!$7:$7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192" i="1" l="1"/>
  <c r="AI192" i="1"/>
  <c r="AH192" i="1"/>
  <c r="AF192" i="1"/>
  <c r="AE192" i="1"/>
  <c r="AD192" i="1"/>
  <c r="AC192" i="1"/>
  <c r="AB192" i="1"/>
  <c r="AB195" i="1" s="1"/>
  <c r="G29" i="6" s="1"/>
  <c r="AA192" i="1"/>
  <c r="AK191" i="1"/>
  <c r="AI191" i="1"/>
  <c r="AH191" i="1"/>
  <c r="AF191" i="1"/>
  <c r="AE191" i="1"/>
  <c r="AD191" i="1"/>
  <c r="AC191" i="1"/>
  <c r="AB191" i="1"/>
  <c r="AA191" i="1"/>
  <c r="AK190" i="1"/>
  <c r="AI190" i="1"/>
  <c r="AH190" i="1"/>
  <c r="AF190" i="1"/>
  <c r="AE190" i="1"/>
  <c r="AD190" i="1"/>
  <c r="AC190" i="1"/>
  <c r="AB190" i="1"/>
  <c r="AA190" i="1"/>
  <c r="AK189" i="1"/>
  <c r="AI189" i="1"/>
  <c r="AH189" i="1"/>
  <c r="AF189" i="1"/>
  <c r="AE189" i="1"/>
  <c r="AD189" i="1"/>
  <c r="AC189" i="1"/>
  <c r="AB189" i="1"/>
  <c r="AA189" i="1"/>
  <c r="AK188" i="1"/>
  <c r="AI188" i="1"/>
  <c r="AH188" i="1"/>
  <c r="AF188" i="1"/>
  <c r="AE188" i="1"/>
  <c r="AD188" i="1"/>
  <c r="AC188" i="1"/>
  <c r="AB188" i="1"/>
  <c r="AA188" i="1"/>
  <c r="AK187" i="1"/>
  <c r="AI187" i="1"/>
  <c r="AH187" i="1"/>
  <c r="AF187" i="1"/>
  <c r="AE187" i="1"/>
  <c r="AD187" i="1"/>
  <c r="AC187" i="1"/>
  <c r="AB187" i="1"/>
  <c r="AA187" i="1"/>
  <c r="AK186" i="1"/>
  <c r="AI186" i="1"/>
  <c r="AH186" i="1"/>
  <c r="AF186" i="1"/>
  <c r="AE186" i="1"/>
  <c r="AD186" i="1"/>
  <c r="AC186" i="1"/>
  <c r="AB186" i="1"/>
  <c r="AA186" i="1"/>
  <c r="AK185" i="1"/>
  <c r="AI185" i="1"/>
  <c r="AH185" i="1"/>
  <c r="AF185" i="1"/>
  <c r="AE185" i="1"/>
  <c r="AD185" i="1"/>
  <c r="AC185" i="1"/>
  <c r="AB185" i="1"/>
  <c r="AA185" i="1"/>
  <c r="AK184" i="1"/>
  <c r="AI184" i="1"/>
  <c r="AH184" i="1"/>
  <c r="AF184" i="1"/>
  <c r="AE184" i="1"/>
  <c r="AD184" i="1"/>
  <c r="AC184" i="1"/>
  <c r="AB184" i="1"/>
  <c r="AA184" i="1"/>
  <c r="AK173" i="1"/>
  <c r="AI173" i="1"/>
  <c r="AH173" i="1"/>
  <c r="AF173" i="1"/>
  <c r="AE173" i="1"/>
  <c r="AD173" i="1"/>
  <c r="AC173" i="1"/>
  <c r="AB173" i="1"/>
  <c r="AA173" i="1"/>
  <c r="AK172" i="1"/>
  <c r="AI172" i="1"/>
  <c r="AH172" i="1"/>
  <c r="AF172" i="1"/>
  <c r="AE172" i="1"/>
  <c r="AD172" i="1"/>
  <c r="AC172" i="1"/>
  <c r="AB172" i="1"/>
  <c r="AA172" i="1"/>
  <c r="AK117" i="1"/>
  <c r="AI117" i="1"/>
  <c r="AH117" i="1"/>
  <c r="AF117" i="1"/>
  <c r="AE117" i="1"/>
  <c r="AD117" i="1"/>
  <c r="AC117" i="1"/>
  <c r="AB117" i="1"/>
  <c r="AA117" i="1"/>
  <c r="AK116" i="1"/>
  <c r="AI116" i="1"/>
  <c r="AH116" i="1"/>
  <c r="AF116" i="1"/>
  <c r="AE116" i="1"/>
  <c r="AD116" i="1"/>
  <c r="AC116" i="1"/>
  <c r="AB116" i="1"/>
  <c r="AA116" i="1"/>
  <c r="AK115" i="1"/>
  <c r="AI115" i="1"/>
  <c r="AH115" i="1"/>
  <c r="AF115" i="1"/>
  <c r="AE115" i="1"/>
  <c r="AD115" i="1"/>
  <c r="AC115" i="1"/>
  <c r="AB115" i="1"/>
  <c r="AA115" i="1"/>
  <c r="AK114" i="1"/>
  <c r="AI114" i="1"/>
  <c r="AH114" i="1"/>
  <c r="AF114" i="1"/>
  <c r="AE114" i="1"/>
  <c r="AD114" i="1"/>
  <c r="AC114" i="1"/>
  <c r="AB114" i="1"/>
  <c r="AA114" i="1"/>
  <c r="AK113" i="1"/>
  <c r="AI113" i="1"/>
  <c r="AH113" i="1"/>
  <c r="AF113" i="1"/>
  <c r="AE113" i="1"/>
  <c r="AD113" i="1"/>
  <c r="AC113" i="1"/>
  <c r="AB113" i="1"/>
  <c r="AA113" i="1"/>
  <c r="AK112" i="1"/>
  <c r="AI112" i="1"/>
  <c r="AH112" i="1"/>
  <c r="AF112" i="1"/>
  <c r="AE112" i="1"/>
  <c r="AD112" i="1"/>
  <c r="AC112" i="1"/>
  <c r="AB112" i="1"/>
  <c r="AA112" i="1"/>
  <c r="AK111" i="1"/>
  <c r="AI111" i="1"/>
  <c r="AH111" i="1"/>
  <c r="AF111" i="1"/>
  <c r="AE111" i="1"/>
  <c r="AD111" i="1"/>
  <c r="AC111" i="1"/>
  <c r="AB111" i="1"/>
  <c r="AA111" i="1"/>
  <c r="AK110" i="1"/>
  <c r="AI110" i="1"/>
  <c r="AH110" i="1"/>
  <c r="AF110" i="1"/>
  <c r="AE110" i="1"/>
  <c r="AD110" i="1"/>
  <c r="AC110" i="1"/>
  <c r="AB110" i="1"/>
  <c r="AA110" i="1"/>
  <c r="AK109" i="1"/>
  <c r="AI109" i="1"/>
  <c r="AH109" i="1"/>
  <c r="AF109" i="1"/>
  <c r="AE109" i="1"/>
  <c r="AD109" i="1"/>
  <c r="AC109" i="1"/>
  <c r="AB109" i="1"/>
  <c r="AA109" i="1"/>
  <c r="P192" i="1"/>
  <c r="M192" i="1"/>
  <c r="L192" i="1"/>
  <c r="P191" i="1"/>
  <c r="M191" i="1"/>
  <c r="L191" i="1"/>
  <c r="P190" i="1"/>
  <c r="M190" i="1"/>
  <c r="L190" i="1"/>
  <c r="P189" i="1"/>
  <c r="M189" i="1"/>
  <c r="L189" i="1"/>
  <c r="P188" i="1"/>
  <c r="M188" i="1"/>
  <c r="L188" i="1"/>
  <c r="P187" i="1"/>
  <c r="M187" i="1"/>
  <c r="L187" i="1"/>
  <c r="P186" i="1"/>
  <c r="M186" i="1"/>
  <c r="L186" i="1"/>
  <c r="P185" i="1"/>
  <c r="M185" i="1"/>
  <c r="L185" i="1"/>
  <c r="P184" i="1"/>
  <c r="M184" i="1"/>
  <c r="L184" i="1"/>
  <c r="P173" i="1"/>
  <c r="M173" i="1"/>
  <c r="L173" i="1"/>
  <c r="P172" i="1"/>
  <c r="M172" i="1"/>
  <c r="L172" i="1"/>
  <c r="P117" i="1"/>
  <c r="M117" i="1"/>
  <c r="L117" i="1"/>
  <c r="P116" i="1"/>
  <c r="M116" i="1"/>
  <c r="L116" i="1"/>
  <c r="P115" i="1"/>
  <c r="M115" i="1"/>
  <c r="L115" i="1"/>
  <c r="P114" i="1"/>
  <c r="M114" i="1"/>
  <c r="L114" i="1"/>
  <c r="P113" i="1"/>
  <c r="M113" i="1"/>
  <c r="L113" i="1"/>
  <c r="P112" i="1"/>
  <c r="M112" i="1"/>
  <c r="L112" i="1"/>
  <c r="P111" i="1"/>
  <c r="M111" i="1"/>
  <c r="L111" i="1"/>
  <c r="P110" i="1"/>
  <c r="M110" i="1"/>
  <c r="L110" i="1"/>
  <c r="P109" i="1"/>
  <c r="M109" i="1"/>
  <c r="L109" i="1"/>
  <c r="I192" i="1"/>
  <c r="G192" i="1"/>
  <c r="H192" i="1" s="1"/>
  <c r="I191" i="1"/>
  <c r="G191" i="1"/>
  <c r="I190" i="1"/>
  <c r="G190" i="1"/>
  <c r="H190" i="1" s="1"/>
  <c r="I189" i="1"/>
  <c r="G189" i="1"/>
  <c r="I188" i="1"/>
  <c r="G188" i="1"/>
  <c r="I187" i="1"/>
  <c r="G187" i="1"/>
  <c r="H187" i="1" s="1"/>
  <c r="I186" i="1"/>
  <c r="G186" i="1"/>
  <c r="H186" i="1"/>
  <c r="I185" i="1"/>
  <c r="G185" i="1"/>
  <c r="I184" i="1"/>
  <c r="G184" i="1"/>
  <c r="AJ184" i="1" s="1"/>
  <c r="I173" i="1"/>
  <c r="G173" i="1"/>
  <c r="H173" i="1"/>
  <c r="I172" i="1"/>
  <c r="G172" i="1"/>
  <c r="H172" i="1" s="1"/>
  <c r="I117" i="1"/>
  <c r="G117" i="1"/>
  <c r="H117" i="1" s="1"/>
  <c r="I116" i="1"/>
  <c r="G116" i="1"/>
  <c r="H116" i="1"/>
  <c r="I115" i="1"/>
  <c r="G115" i="1"/>
  <c r="H115" i="1"/>
  <c r="I114" i="1"/>
  <c r="G114" i="1"/>
  <c r="I113" i="1"/>
  <c r="G113" i="1"/>
  <c r="H113" i="1"/>
  <c r="I112" i="1"/>
  <c r="G112" i="1"/>
  <c r="H112" i="1"/>
  <c r="I111" i="1"/>
  <c r="G111" i="1"/>
  <c r="H111" i="1" s="1"/>
  <c r="I110" i="1"/>
  <c r="G110" i="1"/>
  <c r="I109" i="1"/>
  <c r="G109" i="1"/>
  <c r="AF219" i="1"/>
  <c r="K39" i="6"/>
  <c r="AC219" i="1"/>
  <c r="AF217" i="1"/>
  <c r="AC217" i="1"/>
  <c r="AF215" i="1"/>
  <c r="K36" i="6"/>
  <c r="AC215" i="1"/>
  <c r="AF210" i="1"/>
  <c r="AC210" i="1"/>
  <c r="AF209" i="1"/>
  <c r="AC209" i="1"/>
  <c r="AF208" i="1"/>
  <c r="AC208" i="1"/>
  <c r="AF207" i="1"/>
  <c r="AC207" i="1"/>
  <c r="AF206" i="1"/>
  <c r="AC206" i="1"/>
  <c r="AF205" i="1"/>
  <c r="AC205" i="1"/>
  <c r="AF204" i="1"/>
  <c r="AC204" i="1"/>
  <c r="AF203" i="1"/>
  <c r="AC203" i="1"/>
  <c r="AF202" i="1"/>
  <c r="AC202" i="1"/>
  <c r="AC211" i="1" s="1"/>
  <c r="H32" i="6" s="1"/>
  <c r="H33" i="6" s="1"/>
  <c r="AF194" i="1"/>
  <c r="AC194" i="1"/>
  <c r="AF193" i="1"/>
  <c r="AC193" i="1"/>
  <c r="AF183" i="1"/>
  <c r="AC183" i="1"/>
  <c r="AF182" i="1"/>
  <c r="AC182" i="1"/>
  <c r="AF181" i="1"/>
  <c r="AC181" i="1"/>
  <c r="AF180" i="1"/>
  <c r="AC180" i="1"/>
  <c r="AF175" i="1"/>
  <c r="AC175" i="1"/>
  <c r="AF174" i="1"/>
  <c r="AC174" i="1"/>
  <c r="AF171" i="1"/>
  <c r="AC171" i="1"/>
  <c r="AF170" i="1"/>
  <c r="AC170" i="1"/>
  <c r="AF169" i="1"/>
  <c r="AF176" i="1"/>
  <c r="K28" i="6" s="1"/>
  <c r="AC169" i="1"/>
  <c r="AF160" i="1"/>
  <c r="AC160" i="1"/>
  <c r="AF159" i="1"/>
  <c r="AC159" i="1"/>
  <c r="AF158" i="1"/>
  <c r="AC158" i="1"/>
  <c r="AF157" i="1"/>
  <c r="AC157" i="1"/>
  <c r="AF156" i="1"/>
  <c r="AC156" i="1"/>
  <c r="AF155" i="1"/>
  <c r="AC155" i="1"/>
  <c r="AF154" i="1"/>
  <c r="AC154" i="1"/>
  <c r="AF153" i="1"/>
  <c r="AC153" i="1"/>
  <c r="AF152" i="1"/>
  <c r="AC152" i="1"/>
  <c r="AF151" i="1"/>
  <c r="AC151" i="1"/>
  <c r="AF150" i="1"/>
  <c r="AC150" i="1"/>
  <c r="AC161" i="1" s="1"/>
  <c r="AF149" i="1"/>
  <c r="AC149" i="1"/>
  <c r="AF148" i="1"/>
  <c r="AC148" i="1"/>
  <c r="AF147" i="1"/>
  <c r="AC147" i="1"/>
  <c r="AF146" i="1"/>
  <c r="AF161" i="1"/>
  <c r="K23" i="6" s="1"/>
  <c r="AC146" i="1"/>
  <c r="AF142" i="1"/>
  <c r="AC142" i="1"/>
  <c r="AF141" i="1"/>
  <c r="AC141" i="1"/>
  <c r="AF140" i="1"/>
  <c r="AC140" i="1"/>
  <c r="AF139" i="1"/>
  <c r="AC139" i="1"/>
  <c r="AF138" i="1"/>
  <c r="AC138" i="1"/>
  <c r="AF137" i="1"/>
  <c r="AC137" i="1"/>
  <c r="AF136" i="1"/>
  <c r="AC136" i="1"/>
  <c r="AF135" i="1"/>
  <c r="AC135" i="1"/>
  <c r="AF134" i="1"/>
  <c r="AC134" i="1"/>
  <c r="AF133" i="1"/>
  <c r="AC133" i="1"/>
  <c r="AF132" i="1"/>
  <c r="AC132" i="1"/>
  <c r="AF131" i="1"/>
  <c r="AC131" i="1"/>
  <c r="AF130" i="1"/>
  <c r="AC130" i="1"/>
  <c r="AF129" i="1"/>
  <c r="AC129" i="1"/>
  <c r="AF128" i="1"/>
  <c r="AC128" i="1"/>
  <c r="AF127" i="1"/>
  <c r="AC127" i="1"/>
  <c r="AF126" i="1"/>
  <c r="AC126" i="1"/>
  <c r="AF125" i="1"/>
  <c r="AC125" i="1"/>
  <c r="AF119" i="1"/>
  <c r="AC119" i="1"/>
  <c r="AF118" i="1"/>
  <c r="AC118" i="1"/>
  <c r="AF108" i="1"/>
  <c r="AC108" i="1"/>
  <c r="AF107" i="1"/>
  <c r="AC107" i="1"/>
  <c r="AF106" i="1"/>
  <c r="AC106" i="1"/>
  <c r="AF105" i="1"/>
  <c r="AC105" i="1"/>
  <c r="AF104" i="1"/>
  <c r="AC104" i="1"/>
  <c r="AF103" i="1"/>
  <c r="AF120" i="1" s="1"/>
  <c r="K19" i="6" s="1"/>
  <c r="AC103" i="1"/>
  <c r="AC120" i="1" s="1"/>
  <c r="H19" i="6" s="1"/>
  <c r="AF99" i="1"/>
  <c r="AC99" i="1"/>
  <c r="AF98" i="1"/>
  <c r="K18" i="6"/>
  <c r="AC98" i="1"/>
  <c r="AC100" i="1" s="1"/>
  <c r="H18" i="6" s="1"/>
  <c r="AF97" i="1"/>
  <c r="AF100" i="1" s="1"/>
  <c r="AC97" i="1"/>
  <c r="AF93" i="1"/>
  <c r="AC93" i="1"/>
  <c r="AF92" i="1"/>
  <c r="AC92" i="1"/>
  <c r="AF91" i="1"/>
  <c r="AC91" i="1"/>
  <c r="AF90" i="1"/>
  <c r="AC90" i="1"/>
  <c r="AF89" i="1"/>
  <c r="AC89" i="1"/>
  <c r="AF88" i="1"/>
  <c r="AC88" i="1"/>
  <c r="AF87" i="1"/>
  <c r="AF94" i="1" s="1"/>
  <c r="K17" i="6" s="1"/>
  <c r="AC87" i="1"/>
  <c r="AF83" i="1"/>
  <c r="AC83" i="1"/>
  <c r="AF82" i="1"/>
  <c r="AC82" i="1"/>
  <c r="AF81" i="1"/>
  <c r="AC81" i="1"/>
  <c r="AF80" i="1"/>
  <c r="AC80" i="1"/>
  <c r="AF79" i="1"/>
  <c r="AC79" i="1"/>
  <c r="AF78" i="1"/>
  <c r="AC78" i="1"/>
  <c r="AF77" i="1"/>
  <c r="AC77" i="1"/>
  <c r="AF76" i="1"/>
  <c r="AC76" i="1"/>
  <c r="AC84" i="1" s="1"/>
  <c r="H16" i="6" s="1"/>
  <c r="AF75" i="1"/>
  <c r="AC75" i="1"/>
  <c r="AF71" i="1"/>
  <c r="AC71" i="1"/>
  <c r="AF70" i="1"/>
  <c r="AC70" i="1"/>
  <c r="AF69" i="1"/>
  <c r="AC69" i="1"/>
  <c r="AF68" i="1"/>
  <c r="AC68" i="1"/>
  <c r="AF67" i="1"/>
  <c r="AC67" i="1"/>
  <c r="AF66" i="1"/>
  <c r="AC66" i="1"/>
  <c r="AF65" i="1"/>
  <c r="AC65" i="1"/>
  <c r="AF64" i="1"/>
  <c r="AC64" i="1"/>
  <c r="AF63" i="1"/>
  <c r="AC63" i="1"/>
  <c r="AF62" i="1"/>
  <c r="AC62" i="1"/>
  <c r="AC72" i="1" s="1"/>
  <c r="AF61" i="1"/>
  <c r="AC61" i="1"/>
  <c r="AF60" i="1"/>
  <c r="AC60" i="1"/>
  <c r="AF59" i="1"/>
  <c r="AC59" i="1"/>
  <c r="AF55" i="1"/>
  <c r="AC55" i="1"/>
  <c r="AF54" i="1"/>
  <c r="AC54" i="1"/>
  <c r="AF53" i="1"/>
  <c r="AC53" i="1"/>
  <c r="AF52" i="1"/>
  <c r="AC52" i="1"/>
  <c r="AF51" i="1"/>
  <c r="AC51" i="1"/>
  <c r="AF50" i="1"/>
  <c r="AC50" i="1"/>
  <c r="AF49" i="1"/>
  <c r="AC49" i="1"/>
  <c r="AF48" i="1"/>
  <c r="AC48" i="1"/>
  <c r="AF47" i="1"/>
  <c r="AF56" i="1" s="1"/>
  <c r="AC47" i="1"/>
  <c r="AF46" i="1"/>
  <c r="AC46" i="1"/>
  <c r="AF42" i="1"/>
  <c r="AC42" i="1"/>
  <c r="AF41" i="1"/>
  <c r="AC41" i="1"/>
  <c r="AF39" i="1"/>
  <c r="AC39" i="1"/>
  <c r="AF38" i="1"/>
  <c r="AC38" i="1"/>
  <c r="AF37" i="1"/>
  <c r="AC37" i="1"/>
  <c r="AF36" i="1"/>
  <c r="AC36" i="1"/>
  <c r="AF35" i="1"/>
  <c r="AC35" i="1"/>
  <c r="AF34" i="1"/>
  <c r="AF43" i="1" s="1"/>
  <c r="K13" i="6" s="1"/>
  <c r="AC34" i="1"/>
  <c r="AF28" i="1"/>
  <c r="AC28" i="1"/>
  <c r="AF27" i="1"/>
  <c r="AF29" i="1" s="1"/>
  <c r="K10" i="6" s="1"/>
  <c r="AC27" i="1"/>
  <c r="AF26" i="1"/>
  <c r="AC26" i="1"/>
  <c r="AF25" i="1"/>
  <c r="AC25" i="1"/>
  <c r="AF24" i="1"/>
  <c r="AC24" i="1"/>
  <c r="AC29" i="1" s="1"/>
  <c r="AF20" i="1"/>
  <c r="AC20" i="1"/>
  <c r="AF19" i="1"/>
  <c r="AC19" i="1"/>
  <c r="AF18" i="1"/>
  <c r="AC18" i="1"/>
  <c r="AF17" i="1"/>
  <c r="AF21" i="1" s="1"/>
  <c r="K9" i="6" s="1"/>
  <c r="AC17" i="1"/>
  <c r="AF16" i="1"/>
  <c r="AC16" i="1"/>
  <c r="AF15" i="1"/>
  <c r="AC15" i="1"/>
  <c r="AC21" i="1" s="1"/>
  <c r="H9" i="6" s="1"/>
  <c r="AF10" i="1"/>
  <c r="AC10" i="1"/>
  <c r="AF9" i="1"/>
  <c r="AC9" i="1"/>
  <c r="AF8" i="1"/>
  <c r="AF11" i="1" s="1"/>
  <c r="AC8" i="1"/>
  <c r="AC11" i="1" s="1"/>
  <c r="H8" i="6" s="1"/>
  <c r="AE219" i="1"/>
  <c r="J39" i="6" s="1"/>
  <c r="AB219" i="1"/>
  <c r="G39" i="6" s="1"/>
  <c r="AE217" i="1"/>
  <c r="AB217" i="1"/>
  <c r="G37" i="6"/>
  <c r="AE215" i="1"/>
  <c r="J36" i="6" s="1"/>
  <c r="AB215" i="1"/>
  <c r="G36" i="6"/>
  <c r="AE210" i="1"/>
  <c r="AB210" i="1"/>
  <c r="AE209" i="1"/>
  <c r="AB209" i="1"/>
  <c r="AE208" i="1"/>
  <c r="AB208" i="1"/>
  <c r="AE207" i="1"/>
  <c r="AB207" i="1"/>
  <c r="AE206" i="1"/>
  <c r="AB206" i="1"/>
  <c r="AE205" i="1"/>
  <c r="AB205" i="1"/>
  <c r="AE204" i="1"/>
  <c r="AB204" i="1"/>
  <c r="AE203" i="1"/>
  <c r="AB203" i="1"/>
  <c r="AE202" i="1"/>
  <c r="AB202" i="1"/>
  <c r="AE194" i="1"/>
  <c r="AB194" i="1"/>
  <c r="AE193" i="1"/>
  <c r="AB193" i="1"/>
  <c r="AE183" i="1"/>
  <c r="AB183" i="1"/>
  <c r="AE182" i="1"/>
  <c r="AB182" i="1"/>
  <c r="AE181" i="1"/>
  <c r="AB181" i="1"/>
  <c r="AE180" i="1"/>
  <c r="AB180" i="1"/>
  <c r="AE175" i="1"/>
  <c r="AB175" i="1"/>
  <c r="AE174" i="1"/>
  <c r="AB174" i="1"/>
  <c r="AE171" i="1"/>
  <c r="AB171" i="1"/>
  <c r="AE170" i="1"/>
  <c r="AB170" i="1"/>
  <c r="AE169" i="1"/>
  <c r="AE176" i="1" s="1"/>
  <c r="J28" i="6" s="1"/>
  <c r="J30" i="6" s="1"/>
  <c r="AB169" i="1"/>
  <c r="AE160" i="1"/>
  <c r="AB160" i="1"/>
  <c r="AE159" i="1"/>
  <c r="AB159" i="1"/>
  <c r="AE158" i="1"/>
  <c r="AB158" i="1"/>
  <c r="AE157" i="1"/>
  <c r="AB157" i="1"/>
  <c r="AE156" i="1"/>
  <c r="AB156" i="1"/>
  <c r="AE155" i="1"/>
  <c r="AB155" i="1"/>
  <c r="AE154" i="1"/>
  <c r="AB154" i="1"/>
  <c r="AE153" i="1"/>
  <c r="AB153" i="1"/>
  <c r="AE152" i="1"/>
  <c r="AB152" i="1"/>
  <c r="AE151" i="1"/>
  <c r="AB151" i="1"/>
  <c r="AE150" i="1"/>
  <c r="AB150" i="1"/>
  <c r="AB161" i="1" s="1"/>
  <c r="G23" i="6" s="1"/>
  <c r="AE149" i="1"/>
  <c r="AB149" i="1"/>
  <c r="AE148" i="1"/>
  <c r="AB148" i="1"/>
  <c r="AE147" i="1"/>
  <c r="AB147" i="1"/>
  <c r="AE146" i="1"/>
  <c r="AE161" i="1"/>
  <c r="J23" i="6" s="1"/>
  <c r="AB146" i="1"/>
  <c r="AE142" i="1"/>
  <c r="AB142" i="1"/>
  <c r="AE141" i="1"/>
  <c r="AB141" i="1"/>
  <c r="AE140" i="1"/>
  <c r="AB140" i="1"/>
  <c r="AE139" i="1"/>
  <c r="AB139" i="1"/>
  <c r="AE138" i="1"/>
  <c r="AB138" i="1"/>
  <c r="AE137" i="1"/>
  <c r="AB137" i="1"/>
  <c r="AE136" i="1"/>
  <c r="AB136" i="1"/>
  <c r="AE135" i="1"/>
  <c r="AB135" i="1"/>
  <c r="AE134" i="1"/>
  <c r="AB134" i="1"/>
  <c r="AE133" i="1"/>
  <c r="AB133" i="1"/>
  <c r="AE132" i="1"/>
  <c r="AB132" i="1"/>
  <c r="AE131" i="1"/>
  <c r="AB131" i="1"/>
  <c r="AE130" i="1"/>
  <c r="AB130" i="1"/>
  <c r="AE129" i="1"/>
  <c r="AB129" i="1"/>
  <c r="AE128" i="1"/>
  <c r="AB128" i="1"/>
  <c r="AE127" i="1"/>
  <c r="AB127" i="1"/>
  <c r="AE126" i="1"/>
  <c r="AB126" i="1"/>
  <c r="AE125" i="1"/>
  <c r="AE143" i="1" s="1"/>
  <c r="J22" i="6" s="1"/>
  <c r="J24" i="6" s="1"/>
  <c r="AB125" i="1"/>
  <c r="AB143" i="1" s="1"/>
  <c r="G22" i="6" s="1"/>
  <c r="G24" i="6" s="1"/>
  <c r="AE119" i="1"/>
  <c r="AB119" i="1"/>
  <c r="AE118" i="1"/>
  <c r="AB118" i="1"/>
  <c r="AE108" i="1"/>
  <c r="AB108" i="1"/>
  <c r="AE107" i="1"/>
  <c r="AB107" i="1"/>
  <c r="AE106" i="1"/>
  <c r="AB106" i="1"/>
  <c r="AE105" i="1"/>
  <c r="AB105" i="1"/>
  <c r="AE104" i="1"/>
  <c r="AB104" i="1"/>
  <c r="AE103" i="1"/>
  <c r="AE120" i="1" s="1"/>
  <c r="AB103" i="1"/>
  <c r="AB120" i="1" s="1"/>
  <c r="G19" i="6" s="1"/>
  <c r="AE99" i="1"/>
  <c r="AB99" i="1"/>
  <c r="AE98" i="1"/>
  <c r="AB98" i="1"/>
  <c r="AE97" i="1"/>
  <c r="AE100" i="1" s="1"/>
  <c r="J18" i="6"/>
  <c r="AB97" i="1"/>
  <c r="AB100" i="1" s="1"/>
  <c r="G18" i="6" s="1"/>
  <c r="AE93" i="1"/>
  <c r="AB93" i="1"/>
  <c r="AE92" i="1"/>
  <c r="AB92" i="1"/>
  <c r="AE91" i="1"/>
  <c r="AB91" i="1"/>
  <c r="AB94" i="1" s="1"/>
  <c r="G17" i="6" s="1"/>
  <c r="AE90" i="1"/>
  <c r="AB90" i="1"/>
  <c r="AE89" i="1"/>
  <c r="AB89" i="1"/>
  <c r="AE88" i="1"/>
  <c r="AB88" i="1"/>
  <c r="AE87" i="1"/>
  <c r="AE94" i="1"/>
  <c r="J17" i="6" s="1"/>
  <c r="AB87" i="1"/>
  <c r="AE83" i="1"/>
  <c r="AB83" i="1"/>
  <c r="AE82" i="1"/>
  <c r="AB82" i="1"/>
  <c r="AE81" i="1"/>
  <c r="AB81" i="1"/>
  <c r="AE80" i="1"/>
  <c r="AB80" i="1"/>
  <c r="AE79" i="1"/>
  <c r="AB79" i="1"/>
  <c r="AE78" i="1"/>
  <c r="AB78" i="1"/>
  <c r="AE77" i="1"/>
  <c r="AB77" i="1"/>
  <c r="AE76" i="1"/>
  <c r="AB76" i="1"/>
  <c r="AE75" i="1"/>
  <c r="AE84" i="1" s="1"/>
  <c r="J16" i="6" s="1"/>
  <c r="AB75" i="1"/>
  <c r="AE71" i="1"/>
  <c r="AB71" i="1"/>
  <c r="AE70" i="1"/>
  <c r="AB70" i="1"/>
  <c r="AE69" i="1"/>
  <c r="AB69" i="1"/>
  <c r="AE68" i="1"/>
  <c r="AB68" i="1"/>
  <c r="AE67" i="1"/>
  <c r="AB67" i="1"/>
  <c r="AE66" i="1"/>
  <c r="AB66" i="1"/>
  <c r="AE65" i="1"/>
  <c r="AB65" i="1"/>
  <c r="AE64" i="1"/>
  <c r="AB64" i="1"/>
  <c r="AE63" i="1"/>
  <c r="AB63" i="1"/>
  <c r="AB72" i="1" s="1"/>
  <c r="G15" i="6" s="1"/>
  <c r="AE62" i="1"/>
  <c r="AB62" i="1"/>
  <c r="AE61" i="1"/>
  <c r="AB61" i="1"/>
  <c r="AE60" i="1"/>
  <c r="AB60" i="1"/>
  <c r="AE59" i="1"/>
  <c r="AE72" i="1"/>
  <c r="J15" i="6" s="1"/>
  <c r="AB59" i="1"/>
  <c r="AE55" i="1"/>
  <c r="AB55" i="1"/>
  <c r="AE54" i="1"/>
  <c r="AB54" i="1"/>
  <c r="AE53" i="1"/>
  <c r="AB53" i="1"/>
  <c r="AE52" i="1"/>
  <c r="AB52" i="1"/>
  <c r="AE51" i="1"/>
  <c r="AB51" i="1"/>
  <c r="AE50" i="1"/>
  <c r="AB50" i="1"/>
  <c r="AE49" i="1"/>
  <c r="AB49" i="1"/>
  <c r="AE48" i="1"/>
  <c r="AB48" i="1"/>
  <c r="AE47" i="1"/>
  <c r="AB47" i="1"/>
  <c r="AE46" i="1"/>
  <c r="AB46" i="1"/>
  <c r="AE42" i="1"/>
  <c r="AB42" i="1"/>
  <c r="AE41" i="1"/>
  <c r="AB41" i="1"/>
  <c r="AE39" i="1"/>
  <c r="AB39" i="1"/>
  <c r="AE38" i="1"/>
  <c r="AB38" i="1"/>
  <c r="AB43" i="1" s="1"/>
  <c r="G13" i="6" s="1"/>
  <c r="AE37" i="1"/>
  <c r="AB37" i="1"/>
  <c r="AE36" i="1"/>
  <c r="AB36" i="1"/>
  <c r="AE35" i="1"/>
  <c r="AB35" i="1"/>
  <c r="AE34" i="1"/>
  <c r="AE43" i="1"/>
  <c r="J13" i="6" s="1"/>
  <c r="AB34" i="1"/>
  <c r="AE28" i="1"/>
  <c r="AB28" i="1"/>
  <c r="AE27" i="1"/>
  <c r="AB27" i="1"/>
  <c r="AE26" i="1"/>
  <c r="AE29" i="1" s="1"/>
  <c r="AB26" i="1"/>
  <c r="AE25" i="1"/>
  <c r="AB25" i="1"/>
  <c r="AE24" i="1"/>
  <c r="AB24" i="1"/>
  <c r="AE20" i="1"/>
  <c r="AB20" i="1"/>
  <c r="AE19" i="1"/>
  <c r="AB19" i="1"/>
  <c r="AE18" i="1"/>
  <c r="AB18" i="1"/>
  <c r="AE17" i="1"/>
  <c r="AB17" i="1"/>
  <c r="AE16" i="1"/>
  <c r="AB16" i="1"/>
  <c r="AE15" i="1"/>
  <c r="AE21" i="1" s="1"/>
  <c r="J9" i="6" s="1"/>
  <c r="AB15" i="1"/>
  <c r="AB21" i="1" s="1"/>
  <c r="G9" i="6" s="1"/>
  <c r="AE10" i="1"/>
  <c r="AB10" i="1"/>
  <c r="AE9" i="1"/>
  <c r="AB9" i="1"/>
  <c r="AE8" i="1"/>
  <c r="AE11" i="1" s="1"/>
  <c r="J8" i="6" s="1"/>
  <c r="AB8" i="1"/>
  <c r="AB11" i="1" s="1"/>
  <c r="AD219" i="1"/>
  <c r="I39" i="6" s="1"/>
  <c r="AA219" i="1"/>
  <c r="AD217" i="1"/>
  <c r="AA217" i="1"/>
  <c r="F37" i="6" s="1"/>
  <c r="AD215" i="1"/>
  <c r="I36" i="6" s="1"/>
  <c r="AA215" i="1"/>
  <c r="F36" i="6" s="1"/>
  <c r="AD210" i="1"/>
  <c r="AA210" i="1"/>
  <c r="AD209" i="1"/>
  <c r="AA209" i="1"/>
  <c r="AD208" i="1"/>
  <c r="AA208" i="1"/>
  <c r="AD207" i="1"/>
  <c r="AA207" i="1"/>
  <c r="AD206" i="1"/>
  <c r="AA206" i="1"/>
  <c r="AD205" i="1"/>
  <c r="AA205" i="1"/>
  <c r="AD204" i="1"/>
  <c r="AD211" i="1" s="1"/>
  <c r="AA204" i="1"/>
  <c r="AD203" i="1"/>
  <c r="AA203" i="1"/>
  <c r="AD202" i="1"/>
  <c r="AA202" i="1"/>
  <c r="AD194" i="1"/>
  <c r="AA194" i="1"/>
  <c r="AD193" i="1"/>
  <c r="AA193" i="1"/>
  <c r="AD183" i="1"/>
  <c r="AA183" i="1"/>
  <c r="AD182" i="1"/>
  <c r="AA182" i="1"/>
  <c r="AD181" i="1"/>
  <c r="AA181" i="1"/>
  <c r="AD180" i="1"/>
  <c r="AA180" i="1"/>
  <c r="AA195" i="1" s="1"/>
  <c r="F29" i="6" s="1"/>
  <c r="AD175" i="1"/>
  <c r="AA175" i="1"/>
  <c r="AD174" i="1"/>
  <c r="AA174" i="1"/>
  <c r="AD171" i="1"/>
  <c r="AD176" i="1" s="1"/>
  <c r="I28" i="6" s="1"/>
  <c r="AA171" i="1"/>
  <c r="AD170" i="1"/>
  <c r="AA170" i="1"/>
  <c r="AD169" i="1"/>
  <c r="AA169" i="1"/>
  <c r="AD160" i="1"/>
  <c r="AA160" i="1"/>
  <c r="AD159" i="1"/>
  <c r="AA159" i="1"/>
  <c r="AD158" i="1"/>
  <c r="AA158" i="1"/>
  <c r="AD157" i="1"/>
  <c r="AA157" i="1"/>
  <c r="AD156" i="1"/>
  <c r="AA156" i="1"/>
  <c r="AD155" i="1"/>
  <c r="AA155" i="1"/>
  <c r="AD154" i="1"/>
  <c r="AA154" i="1"/>
  <c r="AD153" i="1"/>
  <c r="AA153" i="1"/>
  <c r="AD152" i="1"/>
  <c r="AA152" i="1"/>
  <c r="AD151" i="1"/>
  <c r="AA151" i="1"/>
  <c r="AD150" i="1"/>
  <c r="AA150" i="1"/>
  <c r="AD149" i="1"/>
  <c r="AA149" i="1"/>
  <c r="AD148" i="1"/>
  <c r="AA148" i="1"/>
  <c r="AD147" i="1"/>
  <c r="AA147" i="1"/>
  <c r="AD146" i="1"/>
  <c r="AD161" i="1" s="1"/>
  <c r="I23" i="6" s="1"/>
  <c r="AA146" i="1"/>
  <c r="AD142" i="1"/>
  <c r="AA142" i="1"/>
  <c r="AD141" i="1"/>
  <c r="AA141" i="1"/>
  <c r="AD140" i="1"/>
  <c r="AA140" i="1"/>
  <c r="AD139" i="1"/>
  <c r="AA139" i="1"/>
  <c r="AD138" i="1"/>
  <c r="AA138" i="1"/>
  <c r="AD137" i="1"/>
  <c r="AA137" i="1"/>
  <c r="AD136" i="1"/>
  <c r="AA136" i="1"/>
  <c r="AD135" i="1"/>
  <c r="AA135" i="1"/>
  <c r="AD134" i="1"/>
  <c r="AA134" i="1"/>
  <c r="AD133" i="1"/>
  <c r="AA133" i="1"/>
  <c r="AD132" i="1"/>
  <c r="AA132" i="1"/>
  <c r="AD131" i="1"/>
  <c r="AA131" i="1"/>
  <c r="AD130" i="1"/>
  <c r="AA130" i="1"/>
  <c r="AD129" i="1"/>
  <c r="AA129" i="1"/>
  <c r="AD128" i="1"/>
  <c r="AA128" i="1"/>
  <c r="AD127" i="1"/>
  <c r="AA127" i="1"/>
  <c r="AD126" i="1"/>
  <c r="AA126" i="1"/>
  <c r="AD125" i="1"/>
  <c r="AA125" i="1"/>
  <c r="AD119" i="1"/>
  <c r="AA119" i="1"/>
  <c r="AD118" i="1"/>
  <c r="AA118" i="1"/>
  <c r="AD108" i="1"/>
  <c r="AA108" i="1"/>
  <c r="AD107" i="1"/>
  <c r="AA107" i="1"/>
  <c r="AD106" i="1"/>
  <c r="AA106" i="1"/>
  <c r="AD105" i="1"/>
  <c r="AA105" i="1"/>
  <c r="AD104" i="1"/>
  <c r="AA104" i="1"/>
  <c r="AD103" i="1"/>
  <c r="AA103" i="1"/>
  <c r="AD99" i="1"/>
  <c r="AA99" i="1"/>
  <c r="AA100" i="1" s="1"/>
  <c r="AD98" i="1"/>
  <c r="AA98" i="1"/>
  <c r="AD97" i="1"/>
  <c r="AA97" i="1"/>
  <c r="AD93" i="1"/>
  <c r="AA93" i="1"/>
  <c r="AD92" i="1"/>
  <c r="AA92" i="1"/>
  <c r="AD91" i="1"/>
  <c r="AA91" i="1"/>
  <c r="AD90" i="1"/>
  <c r="AA90" i="1"/>
  <c r="AD89" i="1"/>
  <c r="AA89" i="1"/>
  <c r="AD88" i="1"/>
  <c r="AA88" i="1"/>
  <c r="AD87" i="1"/>
  <c r="AD94" i="1" s="1"/>
  <c r="I17" i="6" s="1"/>
  <c r="AA87" i="1"/>
  <c r="AD83" i="1"/>
  <c r="AA83" i="1"/>
  <c r="AD82" i="1"/>
  <c r="AA82" i="1"/>
  <c r="AD81" i="1"/>
  <c r="AA81" i="1"/>
  <c r="AD80" i="1"/>
  <c r="AA80" i="1"/>
  <c r="AD79" i="1"/>
  <c r="AA79" i="1"/>
  <c r="AD78" i="1"/>
  <c r="AA78" i="1"/>
  <c r="AD77" i="1"/>
  <c r="AA77" i="1"/>
  <c r="AD76" i="1"/>
  <c r="AA76" i="1"/>
  <c r="AD75" i="1"/>
  <c r="AD84" i="1" s="1"/>
  <c r="AA75" i="1"/>
  <c r="AA84" i="1" s="1"/>
  <c r="F16" i="6" s="1"/>
  <c r="AD71" i="1"/>
  <c r="AA71" i="1"/>
  <c r="AD70" i="1"/>
  <c r="AA70" i="1"/>
  <c r="AD69" i="1"/>
  <c r="AA69" i="1"/>
  <c r="AD68" i="1"/>
  <c r="AA68" i="1"/>
  <c r="AD67" i="1"/>
  <c r="AA67" i="1"/>
  <c r="AD66" i="1"/>
  <c r="AA66" i="1"/>
  <c r="AD65" i="1"/>
  <c r="AA65" i="1"/>
  <c r="AD64" i="1"/>
  <c r="AA64" i="1"/>
  <c r="AA72" i="1" s="1"/>
  <c r="F15" i="6" s="1"/>
  <c r="AD63" i="1"/>
  <c r="AA63" i="1"/>
  <c r="AD62" i="1"/>
  <c r="AA62" i="1"/>
  <c r="AD61" i="1"/>
  <c r="AA61" i="1"/>
  <c r="AD60" i="1"/>
  <c r="AD72" i="1" s="1"/>
  <c r="I15" i="6" s="1"/>
  <c r="AA60" i="1"/>
  <c r="AD59" i="1"/>
  <c r="AA59" i="1"/>
  <c r="AD55" i="1"/>
  <c r="AA55" i="1"/>
  <c r="AD54" i="1"/>
  <c r="AA54" i="1"/>
  <c r="AD53" i="1"/>
  <c r="AA53" i="1"/>
  <c r="AD52" i="1"/>
  <c r="AA52" i="1"/>
  <c r="AD51" i="1"/>
  <c r="AA51" i="1"/>
  <c r="AD50" i="1"/>
  <c r="AA50" i="1"/>
  <c r="AD49" i="1"/>
  <c r="AA49" i="1"/>
  <c r="AD48" i="1"/>
  <c r="AA48" i="1"/>
  <c r="AD47" i="1"/>
  <c r="AD56" i="1" s="1"/>
  <c r="I14" i="6" s="1"/>
  <c r="AA47" i="1"/>
  <c r="AA56" i="1" s="1"/>
  <c r="F14" i="6" s="1"/>
  <c r="AD46" i="1"/>
  <c r="AA46" i="1"/>
  <c r="AD42" i="1"/>
  <c r="AA42" i="1"/>
  <c r="AD41" i="1"/>
  <c r="AA41" i="1"/>
  <c r="AD39" i="1"/>
  <c r="AA39" i="1"/>
  <c r="AD38" i="1"/>
  <c r="AA38" i="1"/>
  <c r="AD37" i="1"/>
  <c r="AA37" i="1"/>
  <c r="AD36" i="1"/>
  <c r="AA36" i="1"/>
  <c r="AD35" i="1"/>
  <c r="AA35" i="1"/>
  <c r="AD34" i="1"/>
  <c r="AA34" i="1"/>
  <c r="AD28" i="1"/>
  <c r="AA28" i="1"/>
  <c r="AD27" i="1"/>
  <c r="AD29" i="1" s="1"/>
  <c r="I10" i="6" s="1"/>
  <c r="AA27" i="1"/>
  <c r="AA29" i="1" s="1"/>
  <c r="F10" i="6" s="1"/>
  <c r="AD26" i="1"/>
  <c r="AA26" i="1"/>
  <c r="AD25" i="1"/>
  <c r="AA25" i="1"/>
  <c r="AD24" i="1"/>
  <c r="AA24" i="1"/>
  <c r="AD20" i="1"/>
  <c r="AA20" i="1"/>
  <c r="AD19" i="1"/>
  <c r="AA19" i="1"/>
  <c r="AD18" i="1"/>
  <c r="AA18" i="1"/>
  <c r="AD17" i="1"/>
  <c r="AA17" i="1"/>
  <c r="AA21" i="1" s="1"/>
  <c r="F9" i="6" s="1"/>
  <c r="AD16" i="1"/>
  <c r="AA16" i="1"/>
  <c r="AD15" i="1"/>
  <c r="AA15" i="1"/>
  <c r="AD10" i="1"/>
  <c r="AD11" i="1" s="1"/>
  <c r="I8" i="6" s="1"/>
  <c r="AA10" i="1"/>
  <c r="AD9" i="1"/>
  <c r="AA9" i="1"/>
  <c r="AD8" i="1"/>
  <c r="AA8" i="1"/>
  <c r="AA11" i="1" s="1"/>
  <c r="F8" i="6" s="1"/>
  <c r="AK219" i="1"/>
  <c r="P39" i="6"/>
  <c r="AI219" i="1"/>
  <c r="N39" i="6" s="1"/>
  <c r="AH219" i="1"/>
  <c r="M39" i="6"/>
  <c r="AK217" i="1"/>
  <c r="AI217" i="1"/>
  <c r="N37" i="6" s="1"/>
  <c r="AH217" i="1"/>
  <c r="M37" i="6" s="1"/>
  <c r="AK215" i="1"/>
  <c r="P36" i="6"/>
  <c r="AI215" i="1"/>
  <c r="N36" i="6" s="1"/>
  <c r="AH215" i="1"/>
  <c r="M36" i="6" s="1"/>
  <c r="AK210" i="1"/>
  <c r="AI210" i="1"/>
  <c r="AH210" i="1"/>
  <c r="AK209" i="1"/>
  <c r="AI209" i="1"/>
  <c r="AH209" i="1"/>
  <c r="AK208" i="1"/>
  <c r="AI208" i="1"/>
  <c r="AH208" i="1"/>
  <c r="AK207" i="1"/>
  <c r="AI207" i="1"/>
  <c r="AH207" i="1"/>
  <c r="AK206" i="1"/>
  <c r="AI206" i="1"/>
  <c r="AH206" i="1"/>
  <c r="AK205" i="1"/>
  <c r="AI205" i="1"/>
  <c r="AH205" i="1"/>
  <c r="AK204" i="1"/>
  <c r="AI204" i="1"/>
  <c r="AH204" i="1"/>
  <c r="AK203" i="1"/>
  <c r="AI203" i="1"/>
  <c r="AH203" i="1"/>
  <c r="AK202" i="1"/>
  <c r="AI202" i="1"/>
  <c r="AH202" i="1"/>
  <c r="AK194" i="1"/>
  <c r="AI194" i="1"/>
  <c r="AH194" i="1"/>
  <c r="AK193" i="1"/>
  <c r="AI193" i="1"/>
  <c r="AH193" i="1"/>
  <c r="AH195" i="1" s="1"/>
  <c r="M29" i="6" s="1"/>
  <c r="AK183" i="1"/>
  <c r="AI183" i="1"/>
  <c r="AH183" i="1"/>
  <c r="AK182" i="1"/>
  <c r="AI182" i="1"/>
  <c r="AH182" i="1"/>
  <c r="AK181" i="1"/>
  <c r="AK195" i="1" s="1"/>
  <c r="AI181" i="1"/>
  <c r="AI195" i="1" s="1"/>
  <c r="N29" i="6" s="1"/>
  <c r="N30" i="6" s="1"/>
  <c r="AH181" i="1"/>
  <c r="AK180" i="1"/>
  <c r="AI180" i="1"/>
  <c r="AH180" i="1"/>
  <c r="AK175" i="1"/>
  <c r="AI175" i="1"/>
  <c r="AH175" i="1"/>
  <c r="AK174" i="1"/>
  <c r="AK176" i="1" s="1"/>
  <c r="P28" i="6" s="1"/>
  <c r="P30" i="6" s="1"/>
  <c r="AI174" i="1"/>
  <c r="AH174" i="1"/>
  <c r="AK171" i="1"/>
  <c r="AI171" i="1"/>
  <c r="AH171" i="1"/>
  <c r="AK170" i="1"/>
  <c r="AI170" i="1"/>
  <c r="AI176" i="1" s="1"/>
  <c r="N28" i="6" s="1"/>
  <c r="AH170" i="1"/>
  <c r="AH176" i="1" s="1"/>
  <c r="M28" i="6" s="1"/>
  <c r="M30" i="6" s="1"/>
  <c r="AK169" i="1"/>
  <c r="AI169" i="1"/>
  <c r="AH169" i="1"/>
  <c r="AK160" i="1"/>
  <c r="AI160" i="1"/>
  <c r="AH160" i="1"/>
  <c r="AK159" i="1"/>
  <c r="AI159" i="1"/>
  <c r="AH159" i="1"/>
  <c r="AK158" i="1"/>
  <c r="AI158" i="1"/>
  <c r="AH158" i="1"/>
  <c r="AK157" i="1"/>
  <c r="AI157" i="1"/>
  <c r="AH157" i="1"/>
  <c r="AK156" i="1"/>
  <c r="AI156" i="1"/>
  <c r="AH156" i="1"/>
  <c r="AK155" i="1"/>
  <c r="AI155" i="1"/>
  <c r="AH155" i="1"/>
  <c r="AK154" i="1"/>
  <c r="AI154" i="1"/>
  <c r="AH154" i="1"/>
  <c r="AK153" i="1"/>
  <c r="AI153" i="1"/>
  <c r="AH153" i="1"/>
  <c r="AK152" i="1"/>
  <c r="AI152" i="1"/>
  <c r="AH152" i="1"/>
  <c r="AK151" i="1"/>
  <c r="AI151" i="1"/>
  <c r="AH151" i="1"/>
  <c r="AK150" i="1"/>
  <c r="AI150" i="1"/>
  <c r="AH150" i="1"/>
  <c r="AK149" i="1"/>
  <c r="AI149" i="1"/>
  <c r="AI161" i="1" s="1"/>
  <c r="N23" i="6" s="1"/>
  <c r="AH149" i="1"/>
  <c r="AK148" i="1"/>
  <c r="AI148" i="1"/>
  <c r="AH148" i="1"/>
  <c r="AK147" i="1"/>
  <c r="AI147" i="1"/>
  <c r="AH147" i="1"/>
  <c r="AH161" i="1" s="1"/>
  <c r="AK146" i="1"/>
  <c r="AK161" i="1" s="1"/>
  <c r="AI146" i="1"/>
  <c r="AH146" i="1"/>
  <c r="AK142" i="1"/>
  <c r="AI142" i="1"/>
  <c r="AH142" i="1"/>
  <c r="AK141" i="1"/>
  <c r="AI141" i="1"/>
  <c r="AH141" i="1"/>
  <c r="AK140" i="1"/>
  <c r="AI140" i="1"/>
  <c r="AH140" i="1"/>
  <c r="AK139" i="1"/>
  <c r="AI139" i="1"/>
  <c r="AH139" i="1"/>
  <c r="AK138" i="1"/>
  <c r="AI138" i="1"/>
  <c r="AH138" i="1"/>
  <c r="AK137" i="1"/>
  <c r="AI137" i="1"/>
  <c r="AH137" i="1"/>
  <c r="AK136" i="1"/>
  <c r="AI136" i="1"/>
  <c r="AH136" i="1"/>
  <c r="AK135" i="1"/>
  <c r="AI135" i="1"/>
  <c r="AH135" i="1"/>
  <c r="AK134" i="1"/>
  <c r="AI134" i="1"/>
  <c r="AH134" i="1"/>
  <c r="AK133" i="1"/>
  <c r="AI133" i="1"/>
  <c r="AH133" i="1"/>
  <c r="AK132" i="1"/>
  <c r="AI132" i="1"/>
  <c r="AH132" i="1"/>
  <c r="AK131" i="1"/>
  <c r="AI131" i="1"/>
  <c r="AH131" i="1"/>
  <c r="AK130" i="1"/>
  <c r="AI130" i="1"/>
  <c r="AH130" i="1"/>
  <c r="AK129" i="1"/>
  <c r="AI129" i="1"/>
  <c r="AH129" i="1"/>
  <c r="AK128" i="1"/>
  <c r="AI128" i="1"/>
  <c r="AH128" i="1"/>
  <c r="AK127" i="1"/>
  <c r="AK143" i="1" s="1"/>
  <c r="P22" i="6" s="1"/>
  <c r="AI127" i="1"/>
  <c r="AH127" i="1"/>
  <c r="AK126" i="1"/>
  <c r="AI126" i="1"/>
  <c r="AH126" i="1"/>
  <c r="AK125" i="1"/>
  <c r="AI125" i="1"/>
  <c r="AI143" i="1" s="1"/>
  <c r="N22" i="6" s="1"/>
  <c r="AH125" i="1"/>
  <c r="AK119" i="1"/>
  <c r="AI119" i="1"/>
  <c r="AH119" i="1"/>
  <c r="AK118" i="1"/>
  <c r="AI118" i="1"/>
  <c r="AH118" i="1"/>
  <c r="AK108" i="1"/>
  <c r="AI108" i="1"/>
  <c r="AH108" i="1"/>
  <c r="AK107" i="1"/>
  <c r="AI107" i="1"/>
  <c r="AH107" i="1"/>
  <c r="AK106" i="1"/>
  <c r="AI106" i="1"/>
  <c r="AH106" i="1"/>
  <c r="AK105" i="1"/>
  <c r="AI105" i="1"/>
  <c r="AH105" i="1"/>
  <c r="AK104" i="1"/>
  <c r="AI104" i="1"/>
  <c r="AH104" i="1"/>
  <c r="AK103" i="1"/>
  <c r="AI103" i="1"/>
  <c r="AH103" i="1"/>
  <c r="AH120" i="1" s="1"/>
  <c r="M19" i="6" s="1"/>
  <c r="AK99" i="1"/>
  <c r="AI99" i="1"/>
  <c r="AH99" i="1"/>
  <c r="AK98" i="1"/>
  <c r="AI98" i="1"/>
  <c r="AH98" i="1"/>
  <c r="AH100" i="1" s="1"/>
  <c r="M18" i="6" s="1"/>
  <c r="AK97" i="1"/>
  <c r="AI97" i="1"/>
  <c r="AH97" i="1"/>
  <c r="AK93" i="1"/>
  <c r="AI93" i="1"/>
  <c r="AH93" i="1"/>
  <c r="AK92" i="1"/>
  <c r="AI92" i="1"/>
  <c r="AH92" i="1"/>
  <c r="AK91" i="1"/>
  <c r="AI91" i="1"/>
  <c r="AH91" i="1"/>
  <c r="AK90" i="1"/>
  <c r="AI90" i="1"/>
  <c r="AI94" i="1" s="1"/>
  <c r="N17" i="6" s="1"/>
  <c r="AH90" i="1"/>
  <c r="AK89" i="1"/>
  <c r="AI89" i="1"/>
  <c r="AH89" i="1"/>
  <c r="AK88" i="1"/>
  <c r="AI88" i="1"/>
  <c r="AH88" i="1"/>
  <c r="AK87" i="1"/>
  <c r="AK94" i="1"/>
  <c r="P17" i="6" s="1"/>
  <c r="AI87" i="1"/>
  <c r="AH87" i="1"/>
  <c r="AH94" i="1" s="1"/>
  <c r="M17" i="6" s="1"/>
  <c r="AK83" i="1"/>
  <c r="AI83" i="1"/>
  <c r="AH83" i="1"/>
  <c r="AK82" i="1"/>
  <c r="AI82" i="1"/>
  <c r="AH82" i="1"/>
  <c r="AK81" i="1"/>
  <c r="AI81" i="1"/>
  <c r="AH81" i="1"/>
  <c r="AK80" i="1"/>
  <c r="AI80" i="1"/>
  <c r="AH80" i="1"/>
  <c r="AK79" i="1"/>
  <c r="AI79" i="1"/>
  <c r="AH79" i="1"/>
  <c r="AK78" i="1"/>
  <c r="AI78" i="1"/>
  <c r="AH78" i="1"/>
  <c r="AK77" i="1"/>
  <c r="AK84" i="1"/>
  <c r="P16" i="6" s="1"/>
  <c r="AI77" i="1"/>
  <c r="AH77" i="1"/>
  <c r="AK76" i="1"/>
  <c r="AI76" i="1"/>
  <c r="AH76" i="1"/>
  <c r="AK75" i="1"/>
  <c r="AI75" i="1"/>
  <c r="AH75" i="1"/>
  <c r="AK71" i="1"/>
  <c r="AI71" i="1"/>
  <c r="AH71" i="1"/>
  <c r="AK70" i="1"/>
  <c r="AI70" i="1"/>
  <c r="AH70" i="1"/>
  <c r="AK69" i="1"/>
  <c r="AI69" i="1"/>
  <c r="AH69" i="1"/>
  <c r="AK68" i="1"/>
  <c r="AI68" i="1"/>
  <c r="AH68" i="1"/>
  <c r="AK67" i="1"/>
  <c r="AI67" i="1"/>
  <c r="AH67" i="1"/>
  <c r="AK66" i="1"/>
  <c r="AI66" i="1"/>
  <c r="AH66" i="1"/>
  <c r="AK65" i="1"/>
  <c r="AI65" i="1"/>
  <c r="AH65" i="1"/>
  <c r="AK64" i="1"/>
  <c r="AI64" i="1"/>
  <c r="AH64" i="1"/>
  <c r="AK63" i="1"/>
  <c r="AI63" i="1"/>
  <c r="AH63" i="1"/>
  <c r="AK62" i="1"/>
  <c r="AI62" i="1"/>
  <c r="AH62" i="1"/>
  <c r="AK61" i="1"/>
  <c r="AI61" i="1"/>
  <c r="AH61" i="1"/>
  <c r="AH72" i="1" s="1"/>
  <c r="M15" i="6" s="1"/>
  <c r="AK60" i="1"/>
  <c r="AI60" i="1"/>
  <c r="AH60" i="1"/>
  <c r="AK59" i="1"/>
  <c r="AI59" i="1"/>
  <c r="AH59" i="1"/>
  <c r="AK55" i="1"/>
  <c r="AI55" i="1"/>
  <c r="AH55" i="1"/>
  <c r="AK54" i="1"/>
  <c r="AI54" i="1"/>
  <c r="AH54" i="1"/>
  <c r="AK53" i="1"/>
  <c r="AI53" i="1"/>
  <c r="AH53" i="1"/>
  <c r="AK52" i="1"/>
  <c r="AK56" i="1" s="1"/>
  <c r="P14" i="6" s="1"/>
  <c r="AI52" i="1"/>
  <c r="AH52" i="1"/>
  <c r="AK51" i="1"/>
  <c r="AI51" i="1"/>
  <c r="AH51" i="1"/>
  <c r="AK50" i="1"/>
  <c r="AI50" i="1"/>
  <c r="AH50" i="1"/>
  <c r="AK49" i="1"/>
  <c r="AI49" i="1"/>
  <c r="AH49" i="1"/>
  <c r="AK48" i="1"/>
  <c r="AI48" i="1"/>
  <c r="AH48" i="1"/>
  <c r="AK47" i="1"/>
  <c r="AI47" i="1"/>
  <c r="AH47" i="1"/>
  <c r="AK46" i="1"/>
  <c r="AI46" i="1"/>
  <c r="AH46" i="1"/>
  <c r="AK42" i="1"/>
  <c r="AI42" i="1"/>
  <c r="AH42" i="1"/>
  <c r="AK41" i="1"/>
  <c r="AI41" i="1"/>
  <c r="AH41" i="1"/>
  <c r="AK39" i="1"/>
  <c r="AI39" i="1"/>
  <c r="AH39" i="1"/>
  <c r="AK38" i="1"/>
  <c r="AI38" i="1"/>
  <c r="AH38" i="1"/>
  <c r="AK37" i="1"/>
  <c r="AI37" i="1"/>
  <c r="AI43" i="1" s="1"/>
  <c r="AH37" i="1"/>
  <c r="AH43" i="1" s="1"/>
  <c r="AK36" i="1"/>
  <c r="AI36" i="1"/>
  <c r="AH36" i="1"/>
  <c r="AK35" i="1"/>
  <c r="AI35" i="1"/>
  <c r="AH35" i="1"/>
  <c r="AK34" i="1"/>
  <c r="AK43" i="1"/>
  <c r="P13" i="6" s="1"/>
  <c r="AI34" i="1"/>
  <c r="AH34" i="1"/>
  <c r="AK28" i="1"/>
  <c r="AI28" i="1"/>
  <c r="AH28" i="1"/>
  <c r="AK27" i="1"/>
  <c r="AI27" i="1"/>
  <c r="AH27" i="1"/>
  <c r="AK26" i="1"/>
  <c r="AI26" i="1"/>
  <c r="AH26" i="1"/>
  <c r="AK25" i="1"/>
  <c r="AI25" i="1"/>
  <c r="AH25" i="1"/>
  <c r="AH29" i="1" s="1"/>
  <c r="M10" i="6" s="1"/>
  <c r="AK24" i="1"/>
  <c r="AI24" i="1"/>
  <c r="AI29" i="1" s="1"/>
  <c r="N10" i="6" s="1"/>
  <c r="AH24" i="1"/>
  <c r="AK20" i="1"/>
  <c r="AI20" i="1"/>
  <c r="AH20" i="1"/>
  <c r="AK19" i="1"/>
  <c r="AI19" i="1"/>
  <c r="AH19" i="1"/>
  <c r="AK18" i="1"/>
  <c r="AI18" i="1"/>
  <c r="AH18" i="1"/>
  <c r="AK17" i="1"/>
  <c r="AI17" i="1"/>
  <c r="AH17" i="1"/>
  <c r="AK16" i="1"/>
  <c r="AK21" i="1" s="1"/>
  <c r="P9" i="6" s="1"/>
  <c r="AI16" i="1"/>
  <c r="AH16" i="1"/>
  <c r="AK15" i="1"/>
  <c r="AI15" i="1"/>
  <c r="AI21" i="1" s="1"/>
  <c r="AH15" i="1"/>
  <c r="AH21" i="1" s="1"/>
  <c r="M9" i="6" s="1"/>
  <c r="AK10" i="1"/>
  <c r="AI10" i="1"/>
  <c r="AH10" i="1"/>
  <c r="AH11" i="1" s="1"/>
  <c r="M8" i="6" s="1"/>
  <c r="M11" i="6" s="1"/>
  <c r="AK9" i="1"/>
  <c r="AI9" i="1"/>
  <c r="AI11" i="1"/>
  <c r="N8" i="6"/>
  <c r="AH9" i="1"/>
  <c r="AK8" i="1"/>
  <c r="AI8" i="1"/>
  <c r="AH8" i="1"/>
  <c r="M215" i="1"/>
  <c r="M210" i="1"/>
  <c r="M209" i="1"/>
  <c r="M208" i="1"/>
  <c r="M207" i="1"/>
  <c r="M206" i="1"/>
  <c r="M205" i="1"/>
  <c r="M204" i="1"/>
  <c r="M203" i="1"/>
  <c r="M202" i="1"/>
  <c r="M194" i="1"/>
  <c r="M193" i="1"/>
  <c r="M183" i="1"/>
  <c r="M182" i="1"/>
  <c r="M181" i="1"/>
  <c r="M180" i="1"/>
  <c r="M175" i="1"/>
  <c r="M174" i="1"/>
  <c r="M171" i="1"/>
  <c r="M170" i="1"/>
  <c r="M169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19" i="1"/>
  <c r="M118" i="1"/>
  <c r="M108" i="1"/>
  <c r="M107" i="1"/>
  <c r="M106" i="1"/>
  <c r="M105" i="1"/>
  <c r="M104" i="1"/>
  <c r="M103" i="1"/>
  <c r="M99" i="1"/>
  <c r="M98" i="1"/>
  <c r="M97" i="1"/>
  <c r="M93" i="1"/>
  <c r="M92" i="1"/>
  <c r="M91" i="1"/>
  <c r="M90" i="1"/>
  <c r="M89" i="1"/>
  <c r="M88" i="1"/>
  <c r="M87" i="1"/>
  <c r="M83" i="1"/>
  <c r="M82" i="1"/>
  <c r="M81" i="1"/>
  <c r="M80" i="1"/>
  <c r="M79" i="1"/>
  <c r="M78" i="1"/>
  <c r="M77" i="1"/>
  <c r="M76" i="1"/>
  <c r="M75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5" i="1"/>
  <c r="M54" i="1"/>
  <c r="M53" i="1"/>
  <c r="M52" i="1"/>
  <c r="M51" i="1"/>
  <c r="M50" i="1"/>
  <c r="M49" i="1"/>
  <c r="M48" i="1"/>
  <c r="M47" i="1"/>
  <c r="M46" i="1"/>
  <c r="M42" i="1"/>
  <c r="M41" i="1"/>
  <c r="M39" i="1"/>
  <c r="M38" i="1"/>
  <c r="M37" i="1"/>
  <c r="M36" i="1"/>
  <c r="M35" i="1"/>
  <c r="M34" i="1"/>
  <c r="M28" i="1"/>
  <c r="M27" i="1"/>
  <c r="M26" i="1"/>
  <c r="M25" i="1"/>
  <c r="M24" i="1"/>
  <c r="M20" i="1"/>
  <c r="M19" i="1"/>
  <c r="M18" i="1"/>
  <c r="M17" i="1"/>
  <c r="M16" i="1"/>
  <c r="M15" i="1"/>
  <c r="M10" i="1"/>
  <c r="M9" i="1"/>
  <c r="M8" i="1"/>
  <c r="I219" i="1"/>
  <c r="I215" i="1"/>
  <c r="I210" i="1"/>
  <c r="I209" i="1"/>
  <c r="I208" i="1"/>
  <c r="I207" i="1"/>
  <c r="I206" i="1"/>
  <c r="I205" i="1"/>
  <c r="I204" i="1"/>
  <c r="I203" i="1"/>
  <c r="I202" i="1"/>
  <c r="I194" i="1"/>
  <c r="I193" i="1"/>
  <c r="I183" i="1"/>
  <c r="I182" i="1"/>
  <c r="I181" i="1"/>
  <c r="I180" i="1"/>
  <c r="I175" i="1"/>
  <c r="I174" i="1"/>
  <c r="I171" i="1"/>
  <c r="I170" i="1"/>
  <c r="I169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19" i="1"/>
  <c r="I118" i="1"/>
  <c r="I108" i="1"/>
  <c r="I107" i="1"/>
  <c r="I106" i="1"/>
  <c r="I105" i="1"/>
  <c r="I104" i="1"/>
  <c r="I103" i="1"/>
  <c r="I99" i="1"/>
  <c r="I98" i="1"/>
  <c r="I97" i="1"/>
  <c r="I93" i="1"/>
  <c r="I92" i="1"/>
  <c r="I91" i="1"/>
  <c r="I90" i="1"/>
  <c r="I89" i="1"/>
  <c r="I88" i="1"/>
  <c r="I87" i="1"/>
  <c r="I83" i="1"/>
  <c r="I82" i="1"/>
  <c r="I81" i="1"/>
  <c r="I80" i="1"/>
  <c r="I79" i="1"/>
  <c r="I78" i="1"/>
  <c r="I77" i="1"/>
  <c r="I76" i="1"/>
  <c r="I75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5" i="1"/>
  <c r="I54" i="1"/>
  <c r="I53" i="1"/>
  <c r="I52" i="1"/>
  <c r="I51" i="1"/>
  <c r="I50" i="1"/>
  <c r="I49" i="1"/>
  <c r="I48" i="1"/>
  <c r="I47" i="1"/>
  <c r="I46" i="1"/>
  <c r="I42" i="1"/>
  <c r="I41" i="1"/>
  <c r="I39" i="1"/>
  <c r="I38" i="1"/>
  <c r="I37" i="1"/>
  <c r="I36" i="1"/>
  <c r="I35" i="1"/>
  <c r="I34" i="1"/>
  <c r="I28" i="1"/>
  <c r="I27" i="1"/>
  <c r="I26" i="1"/>
  <c r="I25" i="1"/>
  <c r="I24" i="1"/>
  <c r="I20" i="1"/>
  <c r="I19" i="1"/>
  <c r="I18" i="1"/>
  <c r="I17" i="1"/>
  <c r="I16" i="1"/>
  <c r="I15" i="1"/>
  <c r="I10" i="1"/>
  <c r="I9" i="1"/>
  <c r="I8" i="1"/>
  <c r="P219" i="1"/>
  <c r="P217" i="1"/>
  <c r="P215" i="1"/>
  <c r="P210" i="1"/>
  <c r="P209" i="1"/>
  <c r="P208" i="1"/>
  <c r="P207" i="1"/>
  <c r="P206" i="1"/>
  <c r="P205" i="1"/>
  <c r="P204" i="1"/>
  <c r="P203" i="1"/>
  <c r="P202" i="1"/>
  <c r="P194" i="1"/>
  <c r="P193" i="1"/>
  <c r="P183" i="1"/>
  <c r="P182" i="1"/>
  <c r="P181" i="1"/>
  <c r="P180" i="1"/>
  <c r="P175" i="1"/>
  <c r="P174" i="1"/>
  <c r="P171" i="1"/>
  <c r="P170" i="1"/>
  <c r="P169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19" i="1"/>
  <c r="P118" i="1"/>
  <c r="P108" i="1"/>
  <c r="P107" i="1"/>
  <c r="P106" i="1"/>
  <c r="P105" i="1"/>
  <c r="P104" i="1"/>
  <c r="P103" i="1"/>
  <c r="P99" i="1"/>
  <c r="P98" i="1"/>
  <c r="P97" i="1"/>
  <c r="P93" i="1"/>
  <c r="P92" i="1"/>
  <c r="P91" i="1"/>
  <c r="P90" i="1"/>
  <c r="P89" i="1"/>
  <c r="P88" i="1"/>
  <c r="P87" i="1"/>
  <c r="P83" i="1"/>
  <c r="P82" i="1"/>
  <c r="P81" i="1"/>
  <c r="P80" i="1"/>
  <c r="P79" i="1"/>
  <c r="P78" i="1"/>
  <c r="P77" i="1"/>
  <c r="P76" i="1"/>
  <c r="P75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5" i="1"/>
  <c r="P54" i="1"/>
  <c r="P53" i="1"/>
  <c r="P52" i="1"/>
  <c r="P51" i="1"/>
  <c r="P50" i="1"/>
  <c r="P49" i="1"/>
  <c r="P48" i="1"/>
  <c r="P47" i="1"/>
  <c r="P46" i="1"/>
  <c r="P42" i="1"/>
  <c r="P41" i="1"/>
  <c r="P39" i="1"/>
  <c r="P38" i="1"/>
  <c r="P37" i="1"/>
  <c r="P36" i="1"/>
  <c r="P35" i="1"/>
  <c r="P34" i="1"/>
  <c r="P28" i="1"/>
  <c r="P27" i="1"/>
  <c r="P26" i="1"/>
  <c r="P25" i="1"/>
  <c r="P24" i="1"/>
  <c r="P20" i="1"/>
  <c r="P19" i="1"/>
  <c r="P18" i="1"/>
  <c r="P17" i="1"/>
  <c r="P16" i="1"/>
  <c r="P15" i="1"/>
  <c r="P10" i="1"/>
  <c r="P9" i="1"/>
  <c r="P8" i="1"/>
  <c r="L219" i="1"/>
  <c r="L217" i="1"/>
  <c r="L215" i="1"/>
  <c r="L210" i="1"/>
  <c r="L209" i="1"/>
  <c r="L208" i="1"/>
  <c r="L207" i="1"/>
  <c r="L206" i="1"/>
  <c r="L205" i="1"/>
  <c r="L204" i="1"/>
  <c r="L203" i="1"/>
  <c r="L202" i="1"/>
  <c r="L194" i="1"/>
  <c r="L193" i="1"/>
  <c r="L183" i="1"/>
  <c r="L182" i="1"/>
  <c r="L181" i="1"/>
  <c r="L180" i="1"/>
  <c r="L175" i="1"/>
  <c r="L174" i="1"/>
  <c r="L171" i="1"/>
  <c r="L170" i="1"/>
  <c r="L169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19" i="1"/>
  <c r="L118" i="1"/>
  <c r="L108" i="1"/>
  <c r="L107" i="1"/>
  <c r="L106" i="1"/>
  <c r="L105" i="1"/>
  <c r="L104" i="1"/>
  <c r="L103" i="1"/>
  <c r="L99" i="1"/>
  <c r="L98" i="1"/>
  <c r="L97" i="1"/>
  <c r="L93" i="1"/>
  <c r="L92" i="1"/>
  <c r="L91" i="1"/>
  <c r="L90" i="1"/>
  <c r="L89" i="1"/>
  <c r="L88" i="1"/>
  <c r="L87" i="1"/>
  <c r="L83" i="1"/>
  <c r="L82" i="1"/>
  <c r="L81" i="1"/>
  <c r="L80" i="1"/>
  <c r="L79" i="1"/>
  <c r="L78" i="1"/>
  <c r="L77" i="1"/>
  <c r="L76" i="1"/>
  <c r="L75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5" i="1"/>
  <c r="L54" i="1"/>
  <c r="L53" i="1"/>
  <c r="L52" i="1"/>
  <c r="L51" i="1"/>
  <c r="L50" i="1"/>
  <c r="L49" i="1"/>
  <c r="L48" i="1"/>
  <c r="L47" i="1"/>
  <c r="L46" i="1"/>
  <c r="L42" i="1"/>
  <c r="L41" i="1"/>
  <c r="L39" i="1"/>
  <c r="L38" i="1"/>
  <c r="L37" i="1"/>
  <c r="L36" i="1"/>
  <c r="L35" i="1"/>
  <c r="L34" i="1"/>
  <c r="L28" i="1"/>
  <c r="L27" i="1"/>
  <c r="L26" i="1"/>
  <c r="L25" i="1"/>
  <c r="L24" i="1"/>
  <c r="L20" i="1"/>
  <c r="L19" i="1"/>
  <c r="L18" i="1"/>
  <c r="L17" i="1"/>
  <c r="L16" i="1"/>
  <c r="L15" i="1"/>
  <c r="L10" i="1"/>
  <c r="L9" i="1"/>
  <c r="L8" i="1"/>
  <c r="D17" i="5"/>
  <c r="D21" i="5"/>
  <c r="D20" i="5"/>
  <c r="D19" i="5"/>
  <c r="C39" i="6"/>
  <c r="F39" i="4"/>
  <c r="C39" i="4"/>
  <c r="D16" i="5"/>
  <c r="D18" i="5"/>
  <c r="D22" i="5"/>
  <c r="D23" i="5"/>
  <c r="D24" i="5"/>
  <c r="D25" i="5"/>
  <c r="D26" i="5"/>
  <c r="E33" i="5"/>
  <c r="E46" i="6"/>
  <c r="C4" i="3"/>
  <c r="C3" i="3"/>
  <c r="C2" i="3"/>
  <c r="C1" i="3"/>
  <c r="C4" i="5"/>
  <c r="C3" i="5"/>
  <c r="C2" i="5"/>
  <c r="C1" i="5"/>
  <c r="C2" i="6"/>
  <c r="C3" i="6"/>
  <c r="C4" i="6"/>
  <c r="C1" i="6"/>
  <c r="C37" i="6"/>
  <c r="C36" i="6"/>
  <c r="C27" i="5"/>
  <c r="D11" i="5"/>
  <c r="E219" i="1"/>
  <c r="D12" i="5"/>
  <c r="D13" i="5"/>
  <c r="D14" i="5"/>
  <c r="D15" i="5"/>
  <c r="E211" i="1"/>
  <c r="E32" i="4" s="1"/>
  <c r="E33" i="4" s="1"/>
  <c r="F211" i="1"/>
  <c r="F32" i="4" s="1"/>
  <c r="F33" i="4" s="1"/>
  <c r="C211" i="1"/>
  <c r="C32" i="4" s="1"/>
  <c r="C32" i="6"/>
  <c r="C33" i="6" s="1"/>
  <c r="E195" i="1"/>
  <c r="E29" i="4"/>
  <c r="F195" i="1"/>
  <c r="F29" i="4" s="1"/>
  <c r="C195" i="1"/>
  <c r="E176" i="1"/>
  <c r="E28" i="4" s="1"/>
  <c r="E30" i="4" s="1"/>
  <c r="F176" i="1"/>
  <c r="C176" i="1"/>
  <c r="C28" i="6" s="1"/>
  <c r="E161" i="1"/>
  <c r="E23" i="4"/>
  <c r="E24" i="4"/>
  <c r="F161" i="1"/>
  <c r="F23" i="4" s="1"/>
  <c r="C161" i="1"/>
  <c r="C23" i="6"/>
  <c r="E143" i="1"/>
  <c r="E22" i="4" s="1"/>
  <c r="F143" i="1"/>
  <c r="F22" i="4"/>
  <c r="F24" i="4"/>
  <c r="C143" i="1"/>
  <c r="E120" i="1"/>
  <c r="F120" i="1"/>
  <c r="F19" i="4" s="1"/>
  <c r="C120" i="1"/>
  <c r="C19" i="4"/>
  <c r="E100" i="1"/>
  <c r="E18" i="4" s="1"/>
  <c r="F100" i="1"/>
  <c r="F18" i="4" s="1"/>
  <c r="C100" i="1"/>
  <c r="C18" i="4" s="1"/>
  <c r="E94" i="1"/>
  <c r="E17" i="4"/>
  <c r="F94" i="1"/>
  <c r="F17" i="4"/>
  <c r="C94" i="1"/>
  <c r="E84" i="1"/>
  <c r="E16" i="4"/>
  <c r="F84" i="1"/>
  <c r="F16" i="4" s="1"/>
  <c r="C84" i="1"/>
  <c r="E72" i="1"/>
  <c r="E222" i="1" s="1"/>
  <c r="E41" i="4" s="1"/>
  <c r="F72" i="1"/>
  <c r="F15" i="4" s="1"/>
  <c r="C72" i="1"/>
  <c r="C15" i="6" s="1"/>
  <c r="E56" i="1"/>
  <c r="F56" i="1"/>
  <c r="F14" i="4"/>
  <c r="C56" i="1"/>
  <c r="C14" i="6" s="1"/>
  <c r="E43" i="1"/>
  <c r="E13" i="4"/>
  <c r="F43" i="1"/>
  <c r="F13" i="4" s="1"/>
  <c r="C43" i="1"/>
  <c r="C13" i="6" s="1"/>
  <c r="E29" i="1"/>
  <c r="F29" i="1"/>
  <c r="F10" i="4"/>
  <c r="C29" i="1"/>
  <c r="C11" i="1"/>
  <c r="E21" i="1"/>
  <c r="E9" i="4"/>
  <c r="F21" i="1"/>
  <c r="F9" i="4" s="1"/>
  <c r="C21" i="1"/>
  <c r="C9" i="4"/>
  <c r="E11" i="1"/>
  <c r="E8" i="4" s="1"/>
  <c r="E11" i="4" s="1"/>
  <c r="F11" i="1"/>
  <c r="H39" i="6"/>
  <c r="F39" i="6"/>
  <c r="C37" i="4"/>
  <c r="F36" i="4"/>
  <c r="E36" i="4"/>
  <c r="C36" i="4"/>
  <c r="G39" i="1"/>
  <c r="G217" i="1"/>
  <c r="G181" i="1"/>
  <c r="H181" i="1" s="1"/>
  <c r="AJ181" i="1"/>
  <c r="G182" i="1"/>
  <c r="AJ182" i="1" s="1"/>
  <c r="G146" i="1"/>
  <c r="G151" i="1"/>
  <c r="H151" i="1" s="1"/>
  <c r="AJ151" i="1"/>
  <c r="G152" i="1"/>
  <c r="G153" i="1"/>
  <c r="H153" i="1"/>
  <c r="G156" i="1"/>
  <c r="H156" i="1" s="1"/>
  <c r="G157" i="1"/>
  <c r="H157" i="1" s="1"/>
  <c r="G103" i="1"/>
  <c r="G106" i="1"/>
  <c r="H106" i="1"/>
  <c r="G88" i="1"/>
  <c r="G90" i="1"/>
  <c r="H90" i="1"/>
  <c r="G61" i="1"/>
  <c r="AJ61" i="1" s="1"/>
  <c r="G64" i="1"/>
  <c r="AJ64" i="1"/>
  <c r="G69" i="1"/>
  <c r="AJ69" i="1" s="1"/>
  <c r="G27" i="1"/>
  <c r="G16" i="1"/>
  <c r="H16" i="1"/>
  <c r="G8" i="1"/>
  <c r="G215" i="1"/>
  <c r="H215" i="1"/>
  <c r="G183" i="1"/>
  <c r="AJ183" i="1" s="1"/>
  <c r="G147" i="1"/>
  <c r="AJ147" i="1"/>
  <c r="G154" i="1"/>
  <c r="H154" i="1" s="1"/>
  <c r="AJ154" i="1"/>
  <c r="G158" i="1"/>
  <c r="H158" i="1"/>
  <c r="AJ158" i="1"/>
  <c r="G104" i="1"/>
  <c r="AJ104" i="1" s="1"/>
  <c r="G105" i="1"/>
  <c r="G107" i="1"/>
  <c r="G120" i="1" s="1"/>
  <c r="D19" i="6" s="1"/>
  <c r="G108" i="1"/>
  <c r="G89" i="1"/>
  <c r="AJ89" i="1"/>
  <c r="G91" i="1"/>
  <c r="AJ91" i="1" s="1"/>
  <c r="G59" i="1"/>
  <c r="H59" i="1"/>
  <c r="G60" i="1"/>
  <c r="G62" i="1"/>
  <c r="G63" i="1"/>
  <c r="H63" i="1" s="1"/>
  <c r="G67" i="1"/>
  <c r="G68" i="1"/>
  <c r="H68" i="1"/>
  <c r="G34" i="1"/>
  <c r="H34" i="1" s="1"/>
  <c r="H43" i="1" s="1"/>
  <c r="G36" i="1"/>
  <c r="AJ36" i="1"/>
  <c r="G37" i="1"/>
  <c r="H37" i="1" s="1"/>
  <c r="G41" i="1"/>
  <c r="AJ41" i="1"/>
  <c r="G25" i="1"/>
  <c r="H25" i="1" s="1"/>
  <c r="G26" i="1"/>
  <c r="H26" i="1"/>
  <c r="G28" i="1"/>
  <c r="G17" i="1"/>
  <c r="H17" i="1" s="1"/>
  <c r="G19" i="1"/>
  <c r="G10" i="1"/>
  <c r="H36" i="6"/>
  <c r="G180" i="1"/>
  <c r="H180" i="1" s="1"/>
  <c r="G193" i="1"/>
  <c r="AJ193" i="1"/>
  <c r="G194" i="1"/>
  <c r="G148" i="1"/>
  <c r="AJ148" i="1"/>
  <c r="G149" i="1"/>
  <c r="AJ149" i="1" s="1"/>
  <c r="G150" i="1"/>
  <c r="AJ150" i="1"/>
  <c r="G155" i="1"/>
  <c r="H155" i="1" s="1"/>
  <c r="G159" i="1"/>
  <c r="G160" i="1"/>
  <c r="H160" i="1"/>
  <c r="AJ160" i="1"/>
  <c r="G118" i="1"/>
  <c r="H118" i="1" s="1"/>
  <c r="G119" i="1"/>
  <c r="H119" i="1"/>
  <c r="G87" i="1"/>
  <c r="AJ87" i="1" s="1"/>
  <c r="AJ94" i="1" s="1"/>
  <c r="O17" i="6" s="1"/>
  <c r="G92" i="1"/>
  <c r="H92" i="1"/>
  <c r="G93" i="1"/>
  <c r="H93" i="1" s="1"/>
  <c r="G65" i="1"/>
  <c r="G66" i="1"/>
  <c r="H66" i="1" s="1"/>
  <c r="G70" i="1"/>
  <c r="G71" i="1"/>
  <c r="G35" i="1"/>
  <c r="G38" i="1"/>
  <c r="H38" i="1" s="1"/>
  <c r="G42" i="1"/>
  <c r="AJ42" i="1" s="1"/>
  <c r="H42" i="1"/>
  <c r="G24" i="1"/>
  <c r="AJ24" i="1"/>
  <c r="G15" i="1"/>
  <c r="G18" i="1"/>
  <c r="G20" i="1"/>
  <c r="AJ20" i="1"/>
  <c r="G9" i="1"/>
  <c r="H9" i="1" s="1"/>
  <c r="AJ9" i="1"/>
  <c r="G202" i="1"/>
  <c r="G203" i="1"/>
  <c r="G206" i="1"/>
  <c r="G207" i="1"/>
  <c r="AJ207" i="1"/>
  <c r="G204" i="1"/>
  <c r="AJ204" i="1"/>
  <c r="G208" i="1"/>
  <c r="G205" i="1"/>
  <c r="H205" i="1"/>
  <c r="G209" i="1"/>
  <c r="AJ209" i="1" s="1"/>
  <c r="G210" i="1"/>
  <c r="AJ210" i="1"/>
  <c r="G48" i="1"/>
  <c r="G53" i="1"/>
  <c r="H53" i="1"/>
  <c r="G46" i="1"/>
  <c r="G47" i="1"/>
  <c r="G49" i="1"/>
  <c r="G50" i="1"/>
  <c r="AJ50" i="1" s="1"/>
  <c r="H50" i="1"/>
  <c r="G51" i="1"/>
  <c r="H51" i="1"/>
  <c r="G52" i="1"/>
  <c r="AJ52" i="1" s="1"/>
  <c r="G76" i="1"/>
  <c r="AJ76" i="1"/>
  <c r="G77" i="1"/>
  <c r="H77" i="1" s="1"/>
  <c r="G81" i="1"/>
  <c r="G80" i="1"/>
  <c r="AJ80" i="1"/>
  <c r="G54" i="1"/>
  <c r="G55" i="1"/>
  <c r="G75" i="1"/>
  <c r="AJ75" i="1"/>
  <c r="H75" i="1"/>
  <c r="G78" i="1"/>
  <c r="H78" i="1"/>
  <c r="G79" i="1"/>
  <c r="G82" i="1"/>
  <c r="G83" i="1"/>
  <c r="H83" i="1"/>
  <c r="G97" i="1"/>
  <c r="G98" i="1"/>
  <c r="G99" i="1"/>
  <c r="AJ99" i="1" s="1"/>
  <c r="G131" i="1"/>
  <c r="AJ131" i="1" s="1"/>
  <c r="G132" i="1"/>
  <c r="H132" i="1"/>
  <c r="G135" i="1"/>
  <c r="AJ135" i="1" s="1"/>
  <c r="G139" i="1"/>
  <c r="G129" i="1"/>
  <c r="H129" i="1"/>
  <c r="G171" i="1"/>
  <c r="AJ171" i="1" s="1"/>
  <c r="G136" i="1"/>
  <c r="H136" i="1"/>
  <c r="G140" i="1"/>
  <c r="G133" i="1"/>
  <c r="AJ133" i="1"/>
  <c r="G134" i="1"/>
  <c r="H134" i="1" s="1"/>
  <c r="G137" i="1"/>
  <c r="H137" i="1"/>
  <c r="G138" i="1"/>
  <c r="G141" i="1"/>
  <c r="AJ141" i="1"/>
  <c r="G142" i="1"/>
  <c r="AJ142" i="1" s="1"/>
  <c r="G130" i="1"/>
  <c r="AJ130" i="1"/>
  <c r="G169" i="1"/>
  <c r="H169" i="1" s="1"/>
  <c r="G170" i="1"/>
  <c r="G174" i="1"/>
  <c r="AJ174" i="1"/>
  <c r="G175" i="1"/>
  <c r="H175" i="1" s="1"/>
  <c r="AJ175" i="1"/>
  <c r="G128" i="1"/>
  <c r="AJ128" i="1"/>
  <c r="H128" i="1"/>
  <c r="G127" i="1"/>
  <c r="H127" i="1" s="1"/>
  <c r="G126" i="1"/>
  <c r="H126" i="1"/>
  <c r="AJ126" i="1"/>
  <c r="G125" i="1"/>
  <c r="E10" i="4"/>
  <c r="G36" i="4"/>
  <c r="D36" i="6"/>
  <c r="C9" i="6"/>
  <c r="C15" i="4"/>
  <c r="H182" i="1"/>
  <c r="H41" i="1"/>
  <c r="AJ53" i="1"/>
  <c r="C28" i="4"/>
  <c r="C30" i="4" s="1"/>
  <c r="C23" i="4"/>
  <c r="H108" i="1"/>
  <c r="F18" i="6"/>
  <c r="AA211" i="1"/>
  <c r="F32" i="6" s="1"/>
  <c r="F33" i="6" s="1"/>
  <c r="H209" i="1"/>
  <c r="AJ25" i="1"/>
  <c r="AJ119" i="1"/>
  <c r="AI100" i="1"/>
  <c r="N18" i="6" s="1"/>
  <c r="H10" i="6"/>
  <c r="H210" i="1"/>
  <c r="AJ205" i="1"/>
  <c r="AJ137" i="1"/>
  <c r="H174" i="1"/>
  <c r="I32" i="6"/>
  <c r="I33" i="6" s="1"/>
  <c r="AJ67" i="1"/>
  <c r="H67" i="1"/>
  <c r="E14" i="4"/>
  <c r="H171" i="1"/>
  <c r="AJ26" i="1"/>
  <c r="AJ28" i="1"/>
  <c r="H28" i="1"/>
  <c r="H207" i="1"/>
  <c r="C10" i="4"/>
  <c r="C10" i="6"/>
  <c r="H150" i="1"/>
  <c r="AK11" i="1"/>
  <c r="P8" i="6"/>
  <c r="J10" i="6"/>
  <c r="AF211" i="1"/>
  <c r="H131" i="1"/>
  <c r="K8" i="6"/>
  <c r="K11" i="6" s="1"/>
  <c r="AC43" i="1"/>
  <c r="H13" i="6" s="1"/>
  <c r="AJ92" i="1"/>
  <c r="AJ129" i="1"/>
  <c r="H142" i="1"/>
  <c r="C8" i="6"/>
  <c r="AB29" i="1"/>
  <c r="G10" i="6" s="1"/>
  <c r="G11" i="6" s="1"/>
  <c r="K32" i="6"/>
  <c r="K33" i="6" s="1"/>
  <c r="I217" i="1"/>
  <c r="M217" i="1"/>
  <c r="H97" i="1"/>
  <c r="H100" i="1" s="1"/>
  <c r="I16" i="6"/>
  <c r="AJ134" i="1"/>
  <c r="H76" i="1"/>
  <c r="AJ16" i="1"/>
  <c r="H64" i="1"/>
  <c r="AJ17" i="1"/>
  <c r="H20" i="1"/>
  <c r="AJ157" i="1"/>
  <c r="AJ116" i="1"/>
  <c r="H99" i="1"/>
  <c r="H104" i="1"/>
  <c r="AJ83" i="1"/>
  <c r="AJ63" i="1"/>
  <c r="AJ186" i="1"/>
  <c r="AJ192" i="1"/>
  <c r="AJ51" i="1"/>
  <c r="AJ153" i="1"/>
  <c r="H69" i="1"/>
  <c r="AJ103" i="1"/>
  <c r="H103" i="1"/>
  <c r="H149" i="1"/>
  <c r="H185" i="1"/>
  <c r="AJ185" i="1"/>
  <c r="AJ112" i="1"/>
  <c r="AJ105" i="1"/>
  <c r="H105" i="1"/>
  <c r="AJ111" i="1"/>
  <c r="AJ113" i="1"/>
  <c r="AJ117" i="1"/>
  <c r="H184" i="1"/>
  <c r="AA120" i="1"/>
  <c r="F19" i="6" s="1"/>
  <c r="AI120" i="1"/>
  <c r="N19" i="6" s="1"/>
  <c r="AE195" i="1"/>
  <c r="J29" i="6" s="1"/>
  <c r="P29" i="6"/>
  <c r="AJ37" i="1"/>
  <c r="AJ106" i="1"/>
  <c r="AJ172" i="1"/>
  <c r="H141" i="1"/>
  <c r="AJ47" i="1"/>
  <c r="AK100" i="1"/>
  <c r="P18" i="6" s="1"/>
  <c r="N24" i="6"/>
  <c r="AB176" i="1"/>
  <c r="G28" i="6" s="1"/>
  <c r="K14" i="6"/>
  <c r="AJ115" i="1"/>
  <c r="AJ190" i="1"/>
  <c r="AJ132" i="1"/>
  <c r="AJ127" i="1"/>
  <c r="AJ187" i="1"/>
  <c r="H147" i="1"/>
  <c r="N13" i="6"/>
  <c r="AH56" i="1"/>
  <c r="M14" i="6" s="1"/>
  <c r="AB56" i="1"/>
  <c r="G14" i="6" s="1"/>
  <c r="AC94" i="1"/>
  <c r="H17" i="6"/>
  <c r="H36" i="1"/>
  <c r="M13" i="6"/>
  <c r="N9" i="6"/>
  <c r="H114" i="1"/>
  <c r="AJ189" i="1"/>
  <c r="H189" i="1"/>
  <c r="AJ136" i="1"/>
  <c r="AJ114" i="1"/>
  <c r="C33" i="4"/>
  <c r="H82" i="1"/>
  <c r="AJ82" i="1"/>
  <c r="AJ118" i="1"/>
  <c r="H193" i="1"/>
  <c r="H89" i="1"/>
  <c r="AJ90" i="1"/>
  <c r="C17" i="6"/>
  <c r="C17" i="4"/>
  <c r="E19" i="4"/>
  <c r="F28" i="4"/>
  <c r="F30" i="4"/>
  <c r="AC143" i="1"/>
  <c r="H22" i="6" s="1"/>
  <c r="H24" i="6" s="1"/>
  <c r="AA43" i="1"/>
  <c r="F13" i="6" s="1"/>
  <c r="AF72" i="1"/>
  <c r="K15" i="6" s="1"/>
  <c r="H23" i="6"/>
  <c r="H133" i="1"/>
  <c r="AJ93" i="1"/>
  <c r="AJ38" i="1"/>
  <c r="C19" i="6"/>
  <c r="H148" i="1"/>
  <c r="H24" i="1"/>
  <c r="H29" i="1"/>
  <c r="H80" i="1"/>
  <c r="H27" i="1"/>
  <c r="AJ8" i="1"/>
  <c r="C29" i="6"/>
  <c r="C30" i="6"/>
  <c r="C29" i="4"/>
  <c r="AA143" i="1"/>
  <c r="F22" i="6" s="1"/>
  <c r="AJ173" i="1"/>
  <c r="AJ217" i="1"/>
  <c r="H217" i="1"/>
  <c r="H37" i="6"/>
  <c r="H55" i="1"/>
  <c r="AJ55" i="1"/>
  <c r="AJ203" i="1"/>
  <c r="H203" i="1"/>
  <c r="F8" i="4"/>
  <c r="F11" i="4" s="1"/>
  <c r="F222" i="1"/>
  <c r="F41" i="4" s="1"/>
  <c r="AJ146" i="1"/>
  <c r="H130" i="1"/>
  <c r="H54" i="1"/>
  <c r="AJ54" i="1"/>
  <c r="H202" i="1"/>
  <c r="AJ202" i="1"/>
  <c r="AJ68" i="1"/>
  <c r="AJ215" i="1"/>
  <c r="O36" i="6" s="1"/>
  <c r="H39" i="1"/>
  <c r="AJ39" i="1"/>
  <c r="M23" i="6"/>
  <c r="J19" i="6"/>
  <c r="AJ208" i="1"/>
  <c r="H208" i="1"/>
  <c r="AJ66" i="1"/>
  <c r="I36" i="4"/>
  <c r="C16" i="4"/>
  <c r="C16" i="6"/>
  <c r="AH143" i="1"/>
  <c r="M22" i="6" s="1"/>
  <c r="M24" i="6" s="1"/>
  <c r="AC56" i="1"/>
  <c r="H14" i="6" s="1"/>
  <c r="H15" i="6"/>
  <c r="H98" i="1"/>
  <c r="AJ98" i="1"/>
  <c r="AJ65" i="1"/>
  <c r="H65" i="1"/>
  <c r="H87" i="1"/>
  <c r="AJ78" i="1"/>
  <c r="H109" i="1"/>
  <c r="AJ109" i="1"/>
  <c r="H35" i="1"/>
  <c r="AJ35" i="1"/>
  <c r="AJ108" i="1"/>
  <c r="AJ88" i="1"/>
  <c r="H88" i="1"/>
  <c r="AJ139" i="1"/>
  <c r="H139" i="1"/>
  <c r="C11" i="6"/>
  <c r="AJ125" i="1"/>
  <c r="H125" i="1"/>
  <c r="H49" i="1"/>
  <c r="AJ49" i="1"/>
  <c r="AJ18" i="1"/>
  <c r="H18" i="1"/>
  <c r="AJ159" i="1"/>
  <c r="H159" i="1"/>
  <c r="H62" i="1"/>
  <c r="AJ62" i="1"/>
  <c r="G29" i="1"/>
  <c r="G10" i="4" s="1"/>
  <c r="I10" i="4" s="1"/>
  <c r="AJ27" i="1"/>
  <c r="AB84" i="1"/>
  <c r="G16" i="6"/>
  <c r="AC176" i="1"/>
  <c r="H28" i="6"/>
  <c r="AJ169" i="1"/>
  <c r="H146" i="1"/>
  <c r="H47" i="1"/>
  <c r="H15" i="1"/>
  <c r="AJ60" i="1"/>
  <c r="H60" i="1"/>
  <c r="C8" i="4"/>
  <c r="C22" i="4"/>
  <c r="C22" i="6"/>
  <c r="C24" i="6" s="1"/>
  <c r="AI84" i="1"/>
  <c r="N16" i="6"/>
  <c r="AA94" i="1"/>
  <c r="F17" i="6" s="1"/>
  <c r="G8" i="6"/>
  <c r="P23" i="6"/>
  <c r="D10" i="6"/>
  <c r="C24" i="4"/>
  <c r="C11" i="4"/>
  <c r="F24" i="6" l="1"/>
  <c r="F20" i="6"/>
  <c r="G20" i="6"/>
  <c r="H11" i="6"/>
  <c r="AJ120" i="1"/>
  <c r="O19" i="6" s="1"/>
  <c r="H21" i="1"/>
  <c r="G19" i="4"/>
  <c r="I19" i="4" s="1"/>
  <c r="G94" i="1"/>
  <c r="H107" i="1"/>
  <c r="H52" i="1"/>
  <c r="H61" i="1"/>
  <c r="H72" i="1" s="1"/>
  <c r="AJ170" i="1"/>
  <c r="AJ176" i="1" s="1"/>
  <c r="O28" i="6" s="1"/>
  <c r="O30" i="6" s="1"/>
  <c r="H170" i="1"/>
  <c r="AJ81" i="1"/>
  <c r="H81" i="1"/>
  <c r="AJ71" i="1"/>
  <c r="H71" i="1"/>
  <c r="G161" i="1"/>
  <c r="H176" i="1"/>
  <c r="AJ77" i="1"/>
  <c r="G84" i="1"/>
  <c r="H206" i="1"/>
  <c r="AJ206" i="1"/>
  <c r="AJ211" i="1" s="1"/>
  <c r="AJ15" i="1"/>
  <c r="G21" i="1"/>
  <c r="H70" i="1"/>
  <c r="AJ70" i="1"/>
  <c r="H8" i="1"/>
  <c r="G11" i="1"/>
  <c r="C13" i="4"/>
  <c r="C222" i="1"/>
  <c r="P24" i="6"/>
  <c r="AD120" i="1"/>
  <c r="I19" i="6" s="1"/>
  <c r="AD143" i="1"/>
  <c r="I22" i="6" s="1"/>
  <c r="I24" i="6" s="1"/>
  <c r="AE56" i="1"/>
  <c r="J14" i="6" s="1"/>
  <c r="AJ138" i="1"/>
  <c r="AJ143" i="1" s="1"/>
  <c r="O22" i="6" s="1"/>
  <c r="H138" i="1"/>
  <c r="AK211" i="1"/>
  <c r="C163" i="1"/>
  <c r="G176" i="1"/>
  <c r="G30" i="6"/>
  <c r="C14" i="4"/>
  <c r="AJ97" i="1"/>
  <c r="AJ100" i="1" s="1"/>
  <c r="O18" i="6" s="1"/>
  <c r="G100" i="1"/>
  <c r="AJ10" i="1"/>
  <c r="AJ11" i="1" s="1"/>
  <c r="O8" i="6" s="1"/>
  <c r="H10" i="1"/>
  <c r="F20" i="4"/>
  <c r="J20" i="6"/>
  <c r="G143" i="1"/>
  <c r="M20" i="6"/>
  <c r="AJ29" i="1"/>
  <c r="O10" i="6" s="1"/>
  <c r="H46" i="1"/>
  <c r="H56" i="1" s="1"/>
  <c r="AJ46" i="1"/>
  <c r="H19" i="1"/>
  <c r="AJ19" i="1"/>
  <c r="AJ107" i="1"/>
  <c r="E15" i="4"/>
  <c r="E20" i="4" s="1"/>
  <c r="N11" i="6"/>
  <c r="AK120" i="1"/>
  <c r="P19" i="6" s="1"/>
  <c r="AH211" i="1"/>
  <c r="AD100" i="1"/>
  <c r="I18" i="6" s="1"/>
  <c r="AA176" i="1"/>
  <c r="J11" i="6"/>
  <c r="AC195" i="1"/>
  <c r="H110" i="1"/>
  <c r="AJ110" i="1"/>
  <c r="H191" i="1"/>
  <c r="AJ191" i="1"/>
  <c r="AH84" i="1"/>
  <c r="M16" i="6" s="1"/>
  <c r="AD21" i="1"/>
  <c r="I9" i="6" s="1"/>
  <c r="I11" i="6" s="1"/>
  <c r="AD43" i="1"/>
  <c r="I13" i="6" s="1"/>
  <c r="AA161" i="1"/>
  <c r="F23" i="6" s="1"/>
  <c r="AB211" i="1"/>
  <c r="AF143" i="1"/>
  <c r="K22" i="6" s="1"/>
  <c r="K24" i="6" s="1"/>
  <c r="AF195" i="1"/>
  <c r="H140" i="1"/>
  <c r="AJ140" i="1"/>
  <c r="AJ194" i="1"/>
  <c r="H194" i="1"/>
  <c r="AI56" i="1"/>
  <c r="N14" i="6" s="1"/>
  <c r="N20" i="6" s="1"/>
  <c r="AI72" i="1"/>
  <c r="N15" i="6" s="1"/>
  <c r="F11" i="6"/>
  <c r="AE211" i="1"/>
  <c r="AF84" i="1"/>
  <c r="K16" i="6" s="1"/>
  <c r="K20" i="6" s="1"/>
  <c r="H188" i="1"/>
  <c r="AJ188" i="1"/>
  <c r="AJ155" i="1"/>
  <c r="AJ152" i="1"/>
  <c r="AJ161" i="1" s="1"/>
  <c r="O23" i="6" s="1"/>
  <c r="H152" i="1"/>
  <c r="H161" i="1" s="1"/>
  <c r="G56" i="1"/>
  <c r="H135" i="1"/>
  <c r="H143" i="1" s="1"/>
  <c r="H20" i="6"/>
  <c r="AJ79" i="1"/>
  <c r="H79" i="1"/>
  <c r="H84" i="1" s="1"/>
  <c r="H48" i="1"/>
  <c r="AJ48" i="1"/>
  <c r="H204" i="1"/>
  <c r="H211" i="1" s="1"/>
  <c r="G211" i="1"/>
  <c r="AJ34" i="1"/>
  <c r="AJ43" i="1" s="1"/>
  <c r="O13" i="6" s="1"/>
  <c r="G43" i="1"/>
  <c r="G72" i="1"/>
  <c r="AJ59" i="1"/>
  <c r="AJ72" i="1" s="1"/>
  <c r="O15" i="6" s="1"/>
  <c r="D27" i="5"/>
  <c r="AK29" i="1"/>
  <c r="P10" i="6" s="1"/>
  <c r="P11" i="6" s="1"/>
  <c r="AK72" i="1"/>
  <c r="P15" i="6" s="1"/>
  <c r="P20" i="6" s="1"/>
  <c r="AI211" i="1"/>
  <c r="AD195" i="1"/>
  <c r="G195" i="1"/>
  <c r="H183" i="1"/>
  <c r="H195" i="1" s="1"/>
  <c r="H91" i="1"/>
  <c r="H94" i="1" s="1"/>
  <c r="AJ156" i="1"/>
  <c r="AJ180" i="1"/>
  <c r="AJ195" i="1" s="1"/>
  <c r="O29" i="6" s="1"/>
  <c r="G219" i="1"/>
  <c r="M219" i="1" s="1"/>
  <c r="C18" i="6"/>
  <c r="C20" i="6" s="1"/>
  <c r="C26" i="6" s="1"/>
  <c r="E39" i="4"/>
  <c r="O32" i="6" l="1"/>
  <c r="O33" i="6" s="1"/>
  <c r="O24" i="6"/>
  <c r="K29" i="6"/>
  <c r="K30" i="6" s="1"/>
  <c r="AF222" i="1"/>
  <c r="K40" i="6" s="1"/>
  <c r="D18" i="6"/>
  <c r="G18" i="4"/>
  <c r="I18" i="4" s="1"/>
  <c r="P32" i="6"/>
  <c r="P33" i="6" s="1"/>
  <c r="AK222" i="1"/>
  <c r="P40" i="6" s="1"/>
  <c r="AJ21" i="1"/>
  <c r="O9" i="6" s="1"/>
  <c r="O11" i="6" s="1"/>
  <c r="G32" i="6"/>
  <c r="G33" i="6" s="1"/>
  <c r="AB222" i="1"/>
  <c r="G40" i="6" s="1"/>
  <c r="G15" i="4"/>
  <c r="I15" i="4" s="1"/>
  <c r="D15" i="6"/>
  <c r="H29" i="6"/>
  <c r="H30" i="6" s="1"/>
  <c r="AC222" i="1"/>
  <c r="H40" i="6" s="1"/>
  <c r="C20" i="4"/>
  <c r="C26" i="4" s="1"/>
  <c r="G17" i="4"/>
  <c r="I17" i="4" s="1"/>
  <c r="D17" i="6"/>
  <c r="D29" i="6"/>
  <c r="G29" i="4"/>
  <c r="I29" i="4" s="1"/>
  <c r="D13" i="6"/>
  <c r="G13" i="4"/>
  <c r="I13" i="4" s="1"/>
  <c r="I20" i="4" s="1"/>
  <c r="I20" i="6"/>
  <c r="G22" i="4"/>
  <c r="D22" i="6"/>
  <c r="D24" i="6" s="1"/>
  <c r="G8" i="4"/>
  <c r="G222" i="1"/>
  <c r="D8" i="6"/>
  <c r="D11" i="6" s="1"/>
  <c r="G16" i="4"/>
  <c r="I16" i="4" s="1"/>
  <c r="D16" i="6"/>
  <c r="D23" i="6"/>
  <c r="G23" i="4"/>
  <c r="I23" i="4" s="1"/>
  <c r="H120" i="1"/>
  <c r="I29" i="6"/>
  <c r="I30" i="6" s="1"/>
  <c r="AD222" i="1"/>
  <c r="I40" i="6" s="1"/>
  <c r="AA222" i="1"/>
  <c r="F40" i="6" s="1"/>
  <c r="F42" i="6" s="1"/>
  <c r="F28" i="6"/>
  <c r="F30" i="6" s="1"/>
  <c r="H11" i="1"/>
  <c r="AJ84" i="1"/>
  <c r="O16" i="6" s="1"/>
  <c r="D9" i="6"/>
  <c r="G9" i="4"/>
  <c r="I9" i="4" s="1"/>
  <c r="C41" i="4"/>
  <c r="C42" i="6"/>
  <c r="N32" i="6"/>
  <c r="N33" i="6" s="1"/>
  <c r="AI222" i="1"/>
  <c r="N40" i="6" s="1"/>
  <c r="D28" i="6"/>
  <c r="D30" i="6" s="1"/>
  <c r="G28" i="4"/>
  <c r="D32" i="6"/>
  <c r="D33" i="6" s="1"/>
  <c r="G32" i="4"/>
  <c r="G39" i="4"/>
  <c r="I39" i="4" s="1"/>
  <c r="AJ219" i="1"/>
  <c r="O39" i="6" s="1"/>
  <c r="D39" i="6"/>
  <c r="G14" i="4"/>
  <c r="I14" i="4" s="1"/>
  <c r="D14" i="6"/>
  <c r="J32" i="6"/>
  <c r="J33" i="6" s="1"/>
  <c r="AE222" i="1"/>
  <c r="J40" i="6" s="1"/>
  <c r="AH222" i="1"/>
  <c r="M40" i="6" s="1"/>
  <c r="M42" i="6" s="1"/>
  <c r="M32" i="6"/>
  <c r="M33" i="6" s="1"/>
  <c r="AJ56" i="1"/>
  <c r="O14" i="6" s="1"/>
  <c r="O20" i="6" s="1"/>
  <c r="I42" i="6" l="1"/>
  <c r="G41" i="4"/>
  <c r="D42" i="6"/>
  <c r="I8" i="4"/>
  <c r="I11" i="4" s="1"/>
  <c r="G11" i="4"/>
  <c r="A44" i="6"/>
  <c r="I32" i="4"/>
  <c r="I33" i="4" s="1"/>
  <c r="G33" i="4"/>
  <c r="G30" i="4"/>
  <c r="I28" i="4"/>
  <c r="I30" i="4" s="1"/>
  <c r="G24" i="4"/>
  <c r="I22" i="4"/>
  <c r="I24" i="4" s="1"/>
  <c r="H222" i="1"/>
  <c r="G20" i="4"/>
  <c r="AJ222" i="1"/>
  <c r="O40" i="6" s="1"/>
  <c r="O42" i="6" s="1"/>
  <c r="D20" i="6"/>
  <c r="A45" i="6" l="1"/>
  <c r="I41" i="4"/>
  <c r="C7" i="5"/>
  <c r="B29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Beaulac, Marie-Claude (MTL)</author>
  </authors>
  <commentList>
    <comment ref="E217" authorId="0" shapeId="0" xr:uid="{00000000-0006-0000-0200-000001000000}">
      <text>
        <r>
          <rPr>
            <sz val="9"/>
            <color indexed="81"/>
            <rFont val="Tahoma"/>
            <family val="2"/>
          </rPr>
          <t xml:space="preserve">Aux coûts finaux, les imprévus doivent être à 0$. Les dépenses imprévues qui ont été effectuées doivent être réparties dans les postes ci-dessus. Si les imprévus n’ont pas été dépensés au final, ils doivent demeurer à 0$ et le total des coûts finaux sera moindre que le total du devis.
</t>
        </r>
      </text>
    </comment>
  </commentList>
</comments>
</file>

<file path=xl/sharedStrings.xml><?xml version="1.0" encoding="utf-8"?>
<sst xmlns="http://schemas.openxmlformats.org/spreadsheetml/2006/main" count="882" uniqueCount="329">
  <si>
    <t>F</t>
  </si>
  <si>
    <t>GRAND TOTAL</t>
  </si>
  <si>
    <t>Contribution</t>
  </si>
  <si>
    <t>Licence</t>
  </si>
  <si>
    <t xml:space="preserve"> </t>
  </si>
  <si>
    <t xml:space="preserve"> DESCRIPTION</t>
  </si>
  <si>
    <t>04.30</t>
  </si>
  <si>
    <t>H</t>
  </si>
  <si>
    <t>10.05</t>
  </si>
  <si>
    <t>10.15</t>
  </si>
  <si>
    <t>10.25</t>
  </si>
  <si>
    <t>10.95</t>
  </si>
  <si>
    <t>11.05</t>
  </si>
  <si>
    <t>11.15</t>
  </si>
  <si>
    <t>11.75</t>
  </si>
  <si>
    <t>11.95</t>
  </si>
  <si>
    <t>12.05</t>
  </si>
  <si>
    <t>12.15</t>
  </si>
  <si>
    <t>12.35</t>
  </si>
  <si>
    <t>12.55</t>
  </si>
  <si>
    <t>12.75</t>
  </si>
  <si>
    <t>12.95</t>
  </si>
  <si>
    <t>13.05</t>
  </si>
  <si>
    <t>13.15</t>
  </si>
  <si>
    <t>13.95</t>
  </si>
  <si>
    <t>14.05</t>
  </si>
  <si>
    <t>14.15</t>
  </si>
  <si>
    <t>14.35</t>
  </si>
  <si>
    <t>14.95</t>
  </si>
  <si>
    <t>15.45</t>
  </si>
  <si>
    <t>15.55</t>
  </si>
  <si>
    <t>15.65</t>
  </si>
  <si>
    <t>15.95</t>
  </si>
  <si>
    <t>15.40</t>
  </si>
  <si>
    <t>01.05</t>
  </si>
  <si>
    <t>01.95</t>
  </si>
  <si>
    <t>02.05</t>
  </si>
  <si>
    <t>02.10</t>
  </si>
  <si>
    <t>02.15</t>
  </si>
  <si>
    <t>02.20</t>
  </si>
  <si>
    <t>02.95</t>
  </si>
  <si>
    <t>03.10</t>
  </si>
  <si>
    <t>03.15</t>
  </si>
  <si>
    <t>03.25</t>
  </si>
  <si>
    <t>03.95</t>
  </si>
  <si>
    <t>04.05</t>
  </si>
  <si>
    <t>04.10</t>
  </si>
  <si>
    <t>04.15</t>
  </si>
  <si>
    <t>04.20</t>
  </si>
  <si>
    <t>04.25</t>
  </si>
  <si>
    <t>04.95</t>
  </si>
  <si>
    <t>05.05</t>
  </si>
  <si>
    <t>05.10</t>
  </si>
  <si>
    <t>05.15</t>
  </si>
  <si>
    <t>05.20</t>
  </si>
  <si>
    <t>05.25</t>
  </si>
  <si>
    <t>05.35</t>
  </si>
  <si>
    <t>05.40</t>
  </si>
  <si>
    <t>05.45</t>
  </si>
  <si>
    <t>05.95</t>
  </si>
  <si>
    <t>06.05</t>
  </si>
  <si>
    <t>06.10</t>
  </si>
  <si>
    <t>06.15</t>
  </si>
  <si>
    <t>06.20</t>
  </si>
  <si>
    <t>06.95</t>
  </si>
  <si>
    <t>07.05</t>
  </si>
  <si>
    <t>07.10</t>
  </si>
  <si>
    <t>07.15</t>
  </si>
  <si>
    <t>07.25</t>
  </si>
  <si>
    <t>07.30</t>
  </si>
  <si>
    <t>07.35</t>
  </si>
  <si>
    <t>07.70</t>
  </si>
  <si>
    <t>07.95</t>
  </si>
  <si>
    <t>08.05</t>
  </si>
  <si>
    <t>08.10</t>
  </si>
  <si>
    <t>08.95</t>
  </si>
  <si>
    <t>09.10</t>
  </si>
  <si>
    <t>09.95</t>
  </si>
  <si>
    <t>10.10</t>
  </si>
  <si>
    <t>10.20</t>
  </si>
  <si>
    <t>10.40</t>
  </si>
  <si>
    <t>10.80</t>
  </si>
  <si>
    <t>11.10</t>
  </si>
  <si>
    <t>11.20</t>
  </si>
  <si>
    <t>11.50</t>
  </si>
  <si>
    <t>11.90</t>
  </si>
  <si>
    <t>12.10</t>
  </si>
  <si>
    <t>12.20</t>
  </si>
  <si>
    <t>12.30</t>
  </si>
  <si>
    <t>12.40</t>
  </si>
  <si>
    <t>12.50</t>
  </si>
  <si>
    <t>12.60</t>
  </si>
  <si>
    <t>12.90</t>
  </si>
  <si>
    <t>13.10</t>
  </si>
  <si>
    <t>14.10</t>
  </si>
  <si>
    <t>14.20</t>
  </si>
  <si>
    <t>14.30</t>
  </si>
  <si>
    <t>14.40</t>
  </si>
  <si>
    <t>15.50</t>
  </si>
  <si>
    <t>15.60</t>
  </si>
  <si>
    <t>G</t>
  </si>
  <si>
    <t>TOTAL</t>
  </si>
  <si>
    <t>TITRE DU PROJET :</t>
  </si>
  <si>
    <t>PRODUCTEUR(S) :</t>
  </si>
  <si>
    <t>Rapport de coûts pour la période se terminant le (date) :</t>
  </si>
  <si>
    <t>POSTE</t>
  </si>
  <si>
    <t>CATÉGORIE</t>
  </si>
  <si>
    <t>DEVIS</t>
  </si>
  <si>
    <t>COÛTS À JOUR</t>
  </si>
  <si>
    <t>Producteur</t>
  </si>
  <si>
    <t>Achat de droits</t>
  </si>
  <si>
    <t>Préparation de la présentation du projet</t>
  </si>
  <si>
    <t>Postes-clés de l'équipe de production</t>
  </si>
  <si>
    <t>Main-d'oeuvre de la conception</t>
  </si>
  <si>
    <t>Main-d'oeuvre de la programmation</t>
  </si>
  <si>
    <t>Main-d'oeuvre audio/vidéo</t>
  </si>
  <si>
    <t>Artistes</t>
  </si>
  <si>
    <t>Main-d'oeuvre de l'administration</t>
  </si>
  <si>
    <t>Autre main-d'oeuvre</t>
  </si>
  <si>
    <t>Matériel et fournitures nouveaux médias</t>
  </si>
  <si>
    <t>Matériel et fournitures audio/vidéo</t>
  </si>
  <si>
    <t>Administration de la production</t>
  </si>
  <si>
    <t>FRAIS D'ADMINISTRATION</t>
  </si>
  <si>
    <t>IMPRÉVUS</t>
  </si>
  <si>
    <t>COÛTS DE DÉVELOPPEMENT</t>
  </si>
  <si>
    <t>(Signature du producteur)</t>
  </si>
  <si>
    <t>(Date)</t>
  </si>
  <si>
    <t>COÛTS TOTAUX</t>
  </si>
  <si>
    <t>Interne</t>
  </si>
  <si>
    <t>Apparenté</t>
  </si>
  <si>
    <t>Externe</t>
  </si>
  <si>
    <t>Répartition des coûts
(Coûts totaux)</t>
  </si>
  <si>
    <t>Répartition des coûts
(Devis)</t>
  </si>
  <si>
    <t>Origine des coûts
(Devis)</t>
  </si>
  <si>
    <t>Origine des coûts
(Coûts totaux)</t>
  </si>
  <si>
    <t>Canadien</t>
  </si>
  <si>
    <t>Non-Canadien</t>
  </si>
  <si>
    <t>ÉCARTS</t>
  </si>
  <si>
    <t>COÛTS
TOTAUX</t>
  </si>
  <si>
    <t>Changement
d'origine</t>
  </si>
  <si>
    <t>Changement de répartition</t>
  </si>
  <si>
    <t>VEUILLEZ ENTRER VOS DONNÉES DANS LES CELLULES JAUNES SEULEMENT</t>
  </si>
  <si>
    <t>Total Producteur</t>
  </si>
  <si>
    <t>Total Achat de droits</t>
  </si>
  <si>
    <t>Droits de l'histoire (incluant droits optionnels)</t>
  </si>
  <si>
    <t>Droits des images (film, vidéo, photographie)</t>
  </si>
  <si>
    <t>Droits sonores (musique, effets)</t>
  </si>
  <si>
    <t>Recherchiste / Scénariste</t>
  </si>
  <si>
    <t>Conseiller(s)</t>
  </si>
  <si>
    <t>Études de marché / Groupes cibles</t>
  </si>
  <si>
    <t>Total Préparation de la présentation du projet</t>
  </si>
  <si>
    <t>Total Postes-clés de l'équipe de production</t>
  </si>
  <si>
    <t>Architecte du système</t>
  </si>
  <si>
    <t>Gestionnaire du projet</t>
  </si>
  <si>
    <t>Total Main-d'oeuvre de la programmation</t>
  </si>
  <si>
    <t>Ergonome des interfaces</t>
  </si>
  <si>
    <t>Autre(s) - (préciser)</t>
  </si>
  <si>
    <t>Main-d'oeuvre - Tests</t>
  </si>
  <si>
    <t>Équipe éclairage / électrique</t>
  </si>
  <si>
    <t>Main-d'oeuvre de prod. supplémentaire (préciser)</t>
  </si>
  <si>
    <t>Total Artistes</t>
  </si>
  <si>
    <t>Main-d'oeuvre de l'administration de la production</t>
  </si>
  <si>
    <t>Spécialiste(s) du contenu</t>
  </si>
  <si>
    <t>Spécialiste(s) de l'interface</t>
  </si>
  <si>
    <t>Doublage / Traduction</t>
  </si>
  <si>
    <t>Matériel et fournitures de nouveaux médias</t>
  </si>
  <si>
    <t>Postes de travail informatique (préciser)</t>
  </si>
  <si>
    <t>Équipement supplémentaire (préciser)</t>
  </si>
  <si>
    <t>Unités de stockage supplémentaires</t>
  </si>
  <si>
    <t>Licences de logiciels (préciser)</t>
  </si>
  <si>
    <t>Serveur de validation (pour l'installation)</t>
  </si>
  <si>
    <t>Total Matériel et fournitures audio/vidéo</t>
  </si>
  <si>
    <t>Location et fournitures : Matériel d'artiste</t>
  </si>
  <si>
    <t>Location - Équipement caméra</t>
  </si>
  <si>
    <t>Location - Éclairage / Équipement électrique</t>
  </si>
  <si>
    <t>Location matériel audio</t>
  </si>
  <si>
    <t>Effets sonores</t>
  </si>
  <si>
    <t>Transferts, archives son/musique</t>
  </si>
  <si>
    <t>Transferts, archives images</t>
  </si>
  <si>
    <t>Montage hors ligne</t>
  </si>
  <si>
    <t>Montage en ligne</t>
  </si>
  <si>
    <t>Post-synchro et mixage</t>
  </si>
  <si>
    <t>Matériel original (vidéo, bande audionumérique, etc.)</t>
  </si>
  <si>
    <t>Site Internet : Dépenses de serveur</t>
  </si>
  <si>
    <t>Site Internet : Entretien supplémentaire</t>
  </si>
  <si>
    <t>Site Internet : Logiciels supplémentaires</t>
  </si>
  <si>
    <t>Webmestre</t>
  </si>
  <si>
    <t>Publicitaire</t>
  </si>
  <si>
    <t>Spécialiste marketing</t>
  </si>
  <si>
    <t>Photographies - Développement</t>
  </si>
  <si>
    <t>Dépenses de lancement</t>
  </si>
  <si>
    <t>Pochette de presse</t>
  </si>
  <si>
    <t>Total Administration de la production</t>
  </si>
  <si>
    <t>Frais légaux</t>
  </si>
  <si>
    <t>Frais de vérification</t>
  </si>
  <si>
    <t>Frais bancaires</t>
  </si>
  <si>
    <t>Frais reliés au financement intérimaire</t>
  </si>
  <si>
    <t>POSTES BUDGÉTAIRES SUPPLÉMENTAIRES</t>
  </si>
  <si>
    <t xml:space="preserve">COÛTS DE DÉVELOPPEMENT </t>
  </si>
  <si>
    <t>Assurances B (erreurs et omissions)</t>
  </si>
  <si>
    <t>FINANCEMENT FINAL</t>
  </si>
  <si>
    <t>Source de financement</t>
  </si>
  <si>
    <t>Montant</t>
  </si>
  <si>
    <t>% des coûts finaux</t>
  </si>
  <si>
    <t>Type de financement</t>
  </si>
  <si>
    <t>MONTANT D'ÉCART</t>
  </si>
  <si>
    <t>CHANGEMENT DE RÉPARTITION DE COÛTS / D'ORIGINE</t>
  </si>
  <si>
    <t>EXPLICATION DE L'ÉCART ET/OU DU CHANGEMENT</t>
  </si>
  <si>
    <t>ESTIMATION
POUR L'ACHÈVEMENT</t>
  </si>
  <si>
    <t>Veuillez fournir les explications pour tout écart significatif des coûts totaux avec le devis et/ou la répartition des coûts / l'origine des coûts initiaux.</t>
  </si>
  <si>
    <t>Avance</t>
  </si>
  <si>
    <t>Troc</t>
  </si>
  <si>
    <t>Différé</t>
  </si>
  <si>
    <t>Installations et services</t>
  </si>
  <si>
    <t>Subvention</t>
  </si>
  <si>
    <t>Investissement</t>
  </si>
  <si>
    <t>Prêt</t>
  </si>
  <si>
    <t>Minimum garanti</t>
  </si>
  <si>
    <t>Commandite</t>
  </si>
  <si>
    <t>Interne à Apparenté</t>
  </si>
  <si>
    <t>Interne à Externe</t>
  </si>
  <si>
    <t>Apparenté à Interne</t>
  </si>
  <si>
    <t>Apparenté à Externe</t>
  </si>
  <si>
    <t>Externe à Interne</t>
  </si>
  <si>
    <t>Externe à Apparenté</t>
  </si>
  <si>
    <t>Canadien à Non-canadien</t>
  </si>
  <si>
    <t>Non-canadien à Canadien</t>
  </si>
  <si>
    <t>Devis</t>
  </si>
  <si>
    <t>Coûts totaux</t>
  </si>
  <si>
    <t>Répartition des coûts</t>
  </si>
  <si>
    <t>Origine des coûts</t>
  </si>
  <si>
    <t>COMPAGNIE DE PRODUCTION :</t>
  </si>
  <si>
    <t>Ce rapport de coûts contient des formules. Si vous devez ajouter des lignes, assurez-vous de copier la ligne entière de manière à conserver toutes les formules.</t>
  </si>
  <si>
    <t>Avance FMC remboursable (Dev)</t>
  </si>
  <si>
    <t xml:space="preserve">Producteur(s) </t>
  </si>
  <si>
    <t xml:space="preserve">Autre(s) droit(s) </t>
  </si>
  <si>
    <t>Autre(s)</t>
  </si>
  <si>
    <t xml:space="preserve">Autre(s) </t>
  </si>
  <si>
    <t>10.50</t>
  </si>
  <si>
    <t>10.52</t>
  </si>
  <si>
    <t>10.55</t>
  </si>
  <si>
    <t>10.57</t>
  </si>
  <si>
    <t>Gestionnaire de communauté</t>
  </si>
  <si>
    <t>10.59</t>
  </si>
  <si>
    <t>Groupe(s) cible(s)</t>
  </si>
  <si>
    <t>Spécialiste, relations médias / Attaché de presse</t>
  </si>
  <si>
    <t xml:space="preserve">Matériel de numérisation </t>
  </si>
  <si>
    <t xml:space="preserve">Matériel supplémentaire </t>
  </si>
  <si>
    <t xml:space="preserve">Matériel et fournitures supplémentaires </t>
  </si>
  <si>
    <t>Publicité interactive ou sur le web</t>
  </si>
  <si>
    <t>14.22</t>
  </si>
  <si>
    <t>14.24</t>
  </si>
  <si>
    <t>14.26</t>
  </si>
  <si>
    <t>Publicité télévisées</t>
  </si>
  <si>
    <t>Publicité imprimées</t>
  </si>
  <si>
    <t>Publicité radio</t>
  </si>
  <si>
    <t>Commanditaires</t>
  </si>
  <si>
    <t>Autres matériel promotionnel</t>
  </si>
  <si>
    <t>Matériel auxiliaire</t>
  </si>
  <si>
    <t>14.50</t>
  </si>
  <si>
    <t>14.60</t>
  </si>
  <si>
    <t>Produits auxiliaires</t>
  </si>
  <si>
    <t xml:space="preserve">Participation aux conférences </t>
  </si>
  <si>
    <t>14.28</t>
  </si>
  <si>
    <t>Publicités extérieures</t>
  </si>
  <si>
    <t>Main-d'oeuvre de la conception artistique</t>
  </si>
  <si>
    <t>Total Main-d'oeuvre de la conception artistique</t>
  </si>
  <si>
    <t>Main-d'oeuvre audio/vidéo (Production et Post-Production)</t>
  </si>
  <si>
    <t>Total Autre main-d'oeuvre de la production / Exploitation</t>
  </si>
  <si>
    <t>SECTION C - MATÉRIEL ET FOURNITURES DE NOUVEAUX MÉDIAS</t>
  </si>
  <si>
    <t>SECTION A - PRODUCTEUR</t>
  </si>
  <si>
    <t>SECTION B - POSTES DE L'ÉQUIPE DE PRODUCTION</t>
  </si>
  <si>
    <t>Total Matériel et fournitures de nouveaux médias</t>
  </si>
  <si>
    <t>SOUS-TOTAL SECTIONS B + C</t>
  </si>
  <si>
    <t xml:space="preserve">  Instructions: Autorisé pour un maximum d'un an après le lancement pour couvrir la première année d'exploitation</t>
  </si>
  <si>
    <t>SECTION D - EXPLOITATION, MISE EN MARCHÉ, PROMOTION, PUBLICITÉ</t>
  </si>
  <si>
    <t>Exploitation &amp; Entretien</t>
  </si>
  <si>
    <t>Total Exploitation &amp; Entretien</t>
  </si>
  <si>
    <t>SECTION E - ADMINISTRATION DE LA PRODUCTION</t>
  </si>
  <si>
    <t>TOTAL A - PRODUCTEUR</t>
  </si>
  <si>
    <t>TOTAL B - POSTES DE L'ÉQUIPE DE PRODUCTION</t>
  </si>
  <si>
    <t>TOTAL C - MATÉRIEL ET FOURNITURES</t>
  </si>
  <si>
    <t>SOUS-TOTAL B + C</t>
  </si>
  <si>
    <t>TOTAL D - EXPLOITATION, MISE EN MARCHÉ, PROMOTION, PUBLICITÉ</t>
  </si>
  <si>
    <t>TOTAL  E - ADMINISTRATION DE LA PRODUCTION</t>
  </si>
  <si>
    <t>POSTES SUPPLÉMENTAIRES</t>
  </si>
  <si>
    <t>TOTAL D -  EXPLOITATION, MISE EN MARCHÉ, PROMOTION, PUBLICITÉ</t>
  </si>
  <si>
    <t>Exploitation  &amp; Entretien</t>
  </si>
  <si>
    <t>Mise en marché, Promotion, Publicité</t>
  </si>
  <si>
    <t>Total Mise en marché, Promotion, Publicité</t>
  </si>
  <si>
    <t>Droits librairie</t>
  </si>
  <si>
    <t>Directeur/Directrice artistique</t>
  </si>
  <si>
    <t>Directeur/Directrice technique</t>
  </si>
  <si>
    <t>Directeur/Directrice de l'animation</t>
  </si>
  <si>
    <t>Directeur/Directrice interactif</t>
  </si>
  <si>
    <t>Directeur/Directrice de la création</t>
  </si>
  <si>
    <t>Concepteur/Conceptrice graphique</t>
  </si>
  <si>
    <t>Concepteur/Conceptrice interactif ou de jeu</t>
  </si>
  <si>
    <t>Animateur/animatrice 2D</t>
  </si>
  <si>
    <t>Animateur/animatrice 3D</t>
  </si>
  <si>
    <t>Infographiste</t>
  </si>
  <si>
    <t>Concepteur/Conceptrice du scénario-maquette</t>
  </si>
  <si>
    <t>Illustrateur/Illustratrice</t>
  </si>
  <si>
    <t>Assistant concepteur/Assistante conceptrice</t>
  </si>
  <si>
    <t>Programmeur principal/programmeuse principale</t>
  </si>
  <si>
    <t xml:space="preserve">Main-d'oeuvre de la programmation (preciser) </t>
  </si>
  <si>
    <t>Main-d'oeuvre - tests</t>
  </si>
  <si>
    <t>Réalisateur/Réalisatrice</t>
  </si>
  <si>
    <t>Opérateur/Opératrice de la caméra</t>
  </si>
  <si>
    <t>Preneur/preneuse de son</t>
  </si>
  <si>
    <t>Coordonnateur/Coordonnatrice</t>
  </si>
  <si>
    <t>Monteur/Monteuse</t>
  </si>
  <si>
    <t xml:space="preserve">Total Main-d'oeuvre audio/vidéo </t>
  </si>
  <si>
    <t>Comédiens/Comédiennes / figurants/figurantes</t>
  </si>
  <si>
    <t>Voix hors-champ (narrateurs/narratrices)</t>
  </si>
  <si>
    <t>Comptabilité/tenue de livre - du projet seulement</t>
  </si>
  <si>
    <t>Total Main-d'oeuvre de l'administration</t>
  </si>
  <si>
    <t>Autre main-d'oeuvre de l'exploitation</t>
  </si>
  <si>
    <t>Consultant/Consultante</t>
  </si>
  <si>
    <t>Recherchiste</t>
  </si>
  <si>
    <t>Scénariste</t>
  </si>
  <si>
    <t>Assurances A (responsabilité civile générale)</t>
  </si>
  <si>
    <t>ne peut excéder 10% du total des sections B et C</t>
  </si>
  <si>
    <t>Les coûts dans cette section doivent être spécifiques au projet; les dépenses courantes de la compagnie doivent être indiquées à la section FRAIS D’ADMINISTRATION (ligne F )</t>
  </si>
  <si>
    <t>Instructions: l’équipement et les logiciels doivent être au prorata ET amortis selon un amortissement linéraire ou dégressif.</t>
  </si>
  <si>
    <t>Vous pouvez ajouter des lignes si plus d'une personne occupe le même poste.</t>
  </si>
  <si>
    <t>Aucun paiement de droits accepté pour la compagnie requérante, co-requérante ou la société-mère ou une personne apparentée.</t>
  </si>
  <si>
    <r>
      <t xml:space="preserve">Les frais d'administration ne peuvent excéder 10 % du total des sections B et C du </t>
    </r>
    <r>
      <rPr>
        <b/>
        <u/>
        <sz val="11"/>
        <rFont val="Arial"/>
        <family val="2"/>
      </rPr>
      <t>devis initial approuvé au contrat</t>
    </r>
    <r>
      <rPr>
        <sz val="11"/>
        <rFont val="Arial"/>
        <family val="2"/>
      </rPr>
      <t xml:space="preserve"> si la personne est actionnaire de la compagnie requérante, co-requérante ou de la société mere.</t>
    </r>
  </si>
  <si>
    <r>
      <t xml:space="preserve">Ne peut excéder 10 % du total des sections B et C du </t>
    </r>
    <r>
      <rPr>
        <u/>
        <sz val="10"/>
        <rFont val="Arial"/>
        <family val="2"/>
      </rPr>
      <t>devis initial approuvé au contrat</t>
    </r>
    <r>
      <rPr>
        <sz val="10"/>
        <rFont val="Arial"/>
        <family val="2"/>
      </rPr>
      <t xml:space="preserve"> si la personne est actionnaire de la compagnie requérante, co-requérante ou de la société-mère.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</si>
</sst>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"/>
    <numFmt numFmtId="165" formatCode="_-* #,##0_-;* \(#,##0\)_-;_-* &quot;-&quot;_-;_-@_-"/>
    <numFmt numFmtId="166" formatCode="00.00"/>
    <numFmt numFmtId="167" formatCode="[$-1009]mmmm\ d\,\ yyyy;@"/>
  </numFmts>
  <fonts count="2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sz val="8"/>
      <color indexed="10"/>
      <name val="Arial"/>
      <family val="2"/>
    </font>
    <font>
      <b/>
      <i/>
      <sz val="9"/>
      <name val="Arial"/>
      <family val="2"/>
    </font>
    <font>
      <b/>
      <sz val="10"/>
      <color indexed="10"/>
      <name val="Arial"/>
      <family val="2"/>
    </font>
    <font>
      <b/>
      <i/>
      <sz val="14"/>
      <name val="Arial"/>
      <family val="2"/>
    </font>
    <font>
      <i/>
      <sz val="10"/>
      <name val="Arial"/>
      <family val="2"/>
    </font>
    <font>
      <sz val="9"/>
      <color indexed="81"/>
      <name val="Tahoma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8"/>
      <color rgb="FFFF0000"/>
      <name val="Arial"/>
      <family val="2"/>
    </font>
    <font>
      <i/>
      <sz val="10"/>
      <color theme="1"/>
      <name val="Arial"/>
      <family val="2"/>
    </font>
    <font>
      <u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4">
    <xf numFmtId="0" fontId="0" fillId="0" borderId="0" xfId="0"/>
    <xf numFmtId="0" fontId="2" fillId="0" borderId="0" xfId="0" applyFont="1" applyFill="1" applyAlignment="1">
      <alignment horizontal="left"/>
    </xf>
    <xf numFmtId="0" fontId="4" fillId="0" borderId="0" xfId="0" applyFont="1"/>
    <xf numFmtId="0" fontId="5" fillId="0" borderId="1" xfId="0" applyFont="1" applyFill="1" applyBorder="1" applyAlignment="1" applyProtection="1">
      <alignment horizontal="center" vertical="center"/>
    </xf>
    <xf numFmtId="3" fontId="5" fillId="0" borderId="1" xfId="0" applyNumberFormat="1" applyFont="1" applyFill="1" applyBorder="1" applyAlignment="1" applyProtection="1">
      <alignment horizontal="center" vertical="center"/>
    </xf>
    <xf numFmtId="3" fontId="6" fillId="0" borderId="1" xfId="0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/>
    <xf numFmtId="0" fontId="7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/>
    <xf numFmtId="0" fontId="8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3" fontId="5" fillId="0" borderId="2" xfId="0" applyNumberFormat="1" applyFont="1" applyFill="1" applyBorder="1" applyAlignment="1" applyProtection="1">
      <alignment horizontal="center" vertical="center"/>
    </xf>
    <xf numFmtId="3" fontId="6" fillId="0" borderId="2" xfId="0" applyNumberFormat="1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3" fontId="5" fillId="0" borderId="3" xfId="0" applyNumberFormat="1" applyFont="1" applyFill="1" applyBorder="1" applyAlignment="1" applyProtection="1">
      <alignment horizontal="center" vertical="center"/>
    </xf>
    <xf numFmtId="3" fontId="6" fillId="0" borderId="3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3" fontId="5" fillId="0" borderId="4" xfId="0" applyNumberFormat="1" applyFont="1" applyFill="1" applyBorder="1" applyAlignment="1" applyProtection="1">
      <alignment horizontal="center" vertical="center"/>
    </xf>
    <xf numFmtId="3" fontId="6" fillId="0" borderId="4" xfId="0" applyNumberFormat="1" applyFont="1" applyFill="1" applyBorder="1" applyAlignment="1" applyProtection="1">
      <alignment horizontal="center" vertical="center"/>
    </xf>
    <xf numFmtId="2" fontId="9" fillId="2" borderId="1" xfId="0" applyNumberFormat="1" applyFont="1" applyFill="1" applyBorder="1" applyAlignment="1">
      <alignment horizontal="center"/>
    </xf>
    <xf numFmtId="0" fontId="9" fillId="2" borderId="1" xfId="0" applyFont="1" applyFill="1" applyBorder="1"/>
    <xf numFmtId="165" fontId="9" fillId="2" borderId="1" xfId="0" applyNumberFormat="1" applyFont="1" applyFill="1" applyBorder="1" applyAlignment="1" applyProtection="1">
      <alignment horizontal="center"/>
    </xf>
    <xf numFmtId="165" fontId="9" fillId="2" borderId="1" xfId="0" applyNumberFormat="1" applyFont="1" applyFill="1" applyBorder="1" applyAlignment="1" applyProtection="1">
      <alignment horizontal="center" wrapText="1"/>
    </xf>
    <xf numFmtId="165" fontId="6" fillId="2" borderId="1" xfId="0" applyNumberFormat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/>
    <xf numFmtId="0" fontId="4" fillId="0" borderId="0" xfId="0" applyFont="1" applyFill="1" applyBorder="1"/>
    <xf numFmtId="165" fontId="4" fillId="0" borderId="0" xfId="0" applyNumberFormat="1" applyFont="1" applyFill="1" applyBorder="1" applyAlignment="1" applyProtection="1">
      <alignment vertical="center"/>
    </xf>
    <xf numFmtId="165" fontId="4" fillId="0" borderId="0" xfId="0" applyNumberFormat="1" applyFont="1" applyFill="1" applyBorder="1" applyAlignment="1" applyProtection="1">
      <alignment horizontal="right" vertical="center"/>
    </xf>
    <xf numFmtId="2" fontId="4" fillId="0" borderId="0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 applyProtection="1">
      <alignment vertical="center"/>
    </xf>
    <xf numFmtId="166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65" fontId="4" fillId="3" borderId="1" xfId="0" applyNumberFormat="1" applyFont="1" applyFill="1" applyBorder="1" applyAlignment="1" applyProtection="1">
      <alignment vertical="center"/>
    </xf>
    <xf numFmtId="165" fontId="4" fillId="3" borderId="1" xfId="0" applyNumberFormat="1" applyFont="1" applyFill="1" applyBorder="1" applyAlignment="1" applyProtection="1">
      <alignment horizontal="center" vertical="center"/>
    </xf>
    <xf numFmtId="165" fontId="4" fillId="0" borderId="1" xfId="0" applyNumberFormat="1" applyFont="1" applyFill="1" applyBorder="1" applyAlignment="1" applyProtection="1">
      <alignment horizontal="right" vertical="center"/>
    </xf>
    <xf numFmtId="165" fontId="5" fillId="3" borderId="1" xfId="0" applyNumberFormat="1" applyFont="1" applyFill="1" applyBorder="1" applyAlignment="1" applyProtection="1">
      <alignment horizontal="center" wrapText="1"/>
      <protection locked="0"/>
    </xf>
    <xf numFmtId="0" fontId="9" fillId="0" borderId="1" xfId="0" applyFont="1" applyFill="1" applyBorder="1"/>
    <xf numFmtId="165" fontId="9" fillId="0" borderId="1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Fill="1" applyBorder="1" applyAlignment="1" applyProtection="1">
      <alignment horizontal="center" vertical="center"/>
    </xf>
    <xf numFmtId="165" fontId="4" fillId="0" borderId="0" xfId="0" applyNumberFormat="1" applyFont="1" applyFill="1" applyBorder="1" applyProtection="1"/>
    <xf numFmtId="165" fontId="4" fillId="0" borderId="0" xfId="0" applyNumberFormat="1" applyFont="1" applyFill="1" applyBorder="1" applyAlignment="1" applyProtection="1">
      <alignment horizontal="right"/>
    </xf>
    <xf numFmtId="0" fontId="2" fillId="0" borderId="0" xfId="0" applyFont="1" applyFill="1" applyBorder="1" applyProtection="1"/>
    <xf numFmtId="2" fontId="4" fillId="0" borderId="1" xfId="0" applyNumberFormat="1" applyFont="1" applyFill="1" applyBorder="1" applyAlignment="1">
      <alignment horizontal="center"/>
    </xf>
    <xf numFmtId="165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2" fontId="9" fillId="0" borderId="1" xfId="0" applyNumberFormat="1" applyFont="1" applyFill="1" applyBorder="1" applyAlignment="1">
      <alignment horizontal="center"/>
    </xf>
    <xf numFmtId="165" fontId="4" fillId="3" borderId="1" xfId="0" applyNumberFormat="1" applyFont="1" applyFill="1" applyBorder="1" applyProtection="1"/>
    <xf numFmtId="165" fontId="4" fillId="0" borderId="1" xfId="0" applyNumberFormat="1" applyFont="1" applyFill="1" applyBorder="1" applyAlignment="1" applyProtection="1">
      <alignment horizontal="right"/>
    </xf>
    <xf numFmtId="2" fontId="4" fillId="0" borderId="0" xfId="0" applyNumberFormat="1" applyFont="1" applyFill="1" applyBorder="1"/>
    <xf numFmtId="0" fontId="4" fillId="0" borderId="0" xfId="0" applyFont="1" applyFill="1" applyBorder="1" applyAlignment="1">
      <alignment horizontal="left"/>
    </xf>
    <xf numFmtId="0" fontId="3" fillId="0" borderId="0" xfId="0" applyFont="1" applyAlignment="1">
      <alignment horizontal="left" indent="1"/>
    </xf>
    <xf numFmtId="0" fontId="3" fillId="0" borderId="0" xfId="0" applyFont="1"/>
    <xf numFmtId="49" fontId="12" fillId="0" borderId="0" xfId="0" applyNumberFormat="1" applyFont="1" applyFill="1" applyBorder="1" applyAlignment="1" applyProtection="1">
      <protection locked="0"/>
    </xf>
    <xf numFmtId="49" fontId="12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 applyAlignment="1">
      <alignment horizontal="left"/>
    </xf>
    <xf numFmtId="165" fontId="4" fillId="0" borderId="1" xfId="0" applyNumberFormat="1" applyFont="1" applyFill="1" applyBorder="1" applyProtection="1"/>
    <xf numFmtId="3" fontId="5" fillId="0" borderId="0" xfId="0" applyNumberFormat="1" applyFont="1" applyFill="1" applyBorder="1" applyAlignment="1" applyProtection="1">
      <alignment horizontal="center" vertical="center"/>
    </xf>
    <xf numFmtId="165" fontId="9" fillId="0" borderId="0" xfId="0" applyNumberFormat="1" applyFont="1" applyFill="1" applyBorder="1" applyAlignment="1" applyProtection="1">
      <alignment horizontal="center"/>
    </xf>
    <xf numFmtId="165" fontId="9" fillId="0" borderId="0" xfId="0" applyNumberFormat="1" applyFont="1" applyFill="1" applyBorder="1" applyAlignment="1" applyProtection="1">
      <alignment horizontal="right" vertical="center"/>
    </xf>
    <xf numFmtId="0" fontId="4" fillId="0" borderId="5" xfId="0" applyFont="1" applyFill="1" applyBorder="1"/>
    <xf numFmtId="0" fontId="9" fillId="0" borderId="5" xfId="0" applyFont="1" applyFill="1" applyBorder="1"/>
    <xf numFmtId="165" fontId="4" fillId="3" borderId="2" xfId="0" applyNumberFormat="1" applyFont="1" applyFill="1" applyBorder="1" applyAlignment="1" applyProtection="1">
      <alignment horizontal="center" vertical="center"/>
    </xf>
    <xf numFmtId="165" fontId="9" fillId="0" borderId="2" xfId="0" applyNumberFormat="1" applyFont="1" applyFill="1" applyBorder="1" applyAlignment="1" applyProtection="1">
      <alignment horizontal="right" vertical="center"/>
    </xf>
    <xf numFmtId="165" fontId="4" fillId="0" borderId="2" xfId="0" applyNumberFormat="1" applyFont="1" applyFill="1" applyBorder="1" applyProtection="1"/>
    <xf numFmtId="165" fontId="4" fillId="3" borderId="2" xfId="0" applyNumberFormat="1" applyFont="1" applyFill="1" applyBorder="1" applyProtection="1"/>
    <xf numFmtId="0" fontId="2" fillId="0" borderId="0" xfId="0" applyFont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6" xfId="0" applyFont="1" applyBorder="1" applyAlignment="1">
      <alignment horizontal="left"/>
    </xf>
    <xf numFmtId="0" fontId="4" fillId="0" borderId="7" xfId="0" applyFont="1" applyBorder="1"/>
    <xf numFmtId="0" fontId="4" fillId="0" borderId="0" xfId="0" applyFont="1" applyBorder="1"/>
    <xf numFmtId="2" fontId="9" fillId="2" borderId="8" xfId="0" applyNumberFormat="1" applyFont="1" applyFill="1" applyBorder="1" applyAlignment="1">
      <alignment horizontal="center"/>
    </xf>
    <xf numFmtId="0" fontId="9" fillId="2" borderId="8" xfId="0" applyFont="1" applyFill="1" applyBorder="1"/>
    <xf numFmtId="0" fontId="9" fillId="2" borderId="8" xfId="0" applyFont="1" applyFill="1" applyBorder="1" applyAlignment="1" applyProtection="1">
      <alignment horizontal="center"/>
    </xf>
    <xf numFmtId="0" fontId="13" fillId="0" borderId="0" xfId="0" applyFont="1" applyBorder="1" applyAlignment="1" applyProtection="1">
      <alignment vertical="center"/>
    </xf>
    <xf numFmtId="0" fontId="9" fillId="0" borderId="8" xfId="0" applyFont="1" applyFill="1" applyBorder="1" applyAlignment="1" applyProtection="1">
      <alignment horizontal="center" wrapText="1"/>
    </xf>
    <xf numFmtId="0" fontId="9" fillId="0" borderId="9" xfId="0" applyFont="1" applyFill="1" applyBorder="1" applyAlignment="1" applyProtection="1">
      <alignment horizontal="center" wrapText="1"/>
    </xf>
    <xf numFmtId="0" fontId="9" fillId="2" borderId="10" xfId="0" applyFont="1" applyFill="1" applyBorder="1" applyAlignment="1" applyProtection="1">
      <alignment horizontal="center" wrapText="1"/>
    </xf>
    <xf numFmtId="0" fontId="9" fillId="0" borderId="11" xfId="0" applyFont="1" applyFill="1" applyBorder="1" applyAlignment="1" applyProtection="1">
      <alignment horizontal="center" wrapText="1"/>
    </xf>
    <xf numFmtId="0" fontId="9" fillId="2" borderId="8" xfId="0" applyFont="1" applyFill="1" applyBorder="1" applyAlignment="1" applyProtection="1">
      <alignment horizontal="center" wrapText="1"/>
    </xf>
    <xf numFmtId="0" fontId="13" fillId="0" borderId="0" xfId="0" applyFont="1" applyBorder="1" applyProtection="1"/>
    <xf numFmtId="0" fontId="9" fillId="0" borderId="0" xfId="0" applyFont="1" applyBorder="1"/>
    <xf numFmtId="0" fontId="5" fillId="0" borderId="1" xfId="0" applyFont="1" applyFill="1" applyBorder="1"/>
    <xf numFmtId="0" fontId="6" fillId="0" borderId="1" xfId="0" applyFont="1" applyFill="1" applyBorder="1"/>
    <xf numFmtId="0" fontId="6" fillId="0" borderId="1" xfId="0" applyFont="1" applyFill="1" applyBorder="1" applyAlignment="1" applyProtection="1">
      <alignment horizontal="left" vertical="center"/>
    </xf>
    <xf numFmtId="165" fontId="9" fillId="2" borderId="12" xfId="0" applyNumberFormat="1" applyFont="1" applyFill="1" applyBorder="1" applyAlignment="1">
      <alignment horizontal="right"/>
    </xf>
    <xf numFmtId="165" fontId="9" fillId="0" borderId="12" xfId="0" applyNumberFormat="1" applyFont="1" applyFill="1" applyBorder="1" applyAlignment="1">
      <alignment horizontal="right"/>
    </xf>
    <xf numFmtId="165" fontId="9" fillId="0" borderId="13" xfId="0" applyNumberFormat="1" applyFont="1" applyFill="1" applyBorder="1" applyAlignment="1">
      <alignment horizontal="right"/>
    </xf>
    <xf numFmtId="165" fontId="9" fillId="2" borderId="14" xfId="0" applyNumberFormat="1" applyFont="1" applyFill="1" applyBorder="1" applyAlignment="1">
      <alignment horizontal="right"/>
    </xf>
    <xf numFmtId="165" fontId="9" fillId="0" borderId="11" xfId="0" applyNumberFormat="1" applyFont="1" applyFill="1" applyBorder="1" applyAlignment="1">
      <alignment horizontal="right"/>
    </xf>
    <xf numFmtId="0" fontId="4" fillId="0" borderId="0" xfId="0" applyFont="1" applyFill="1" applyBorder="1" applyAlignment="1"/>
    <xf numFmtId="0" fontId="9" fillId="0" borderId="0" xfId="0" applyFont="1" applyFill="1" applyBorder="1" applyAlignment="1"/>
    <xf numFmtId="0" fontId="4" fillId="0" borderId="0" xfId="0" applyFont="1" applyBorder="1" applyAlignment="1">
      <alignment horizontal="left"/>
    </xf>
    <xf numFmtId="165" fontId="9" fillId="2" borderId="1" xfId="0" applyNumberFormat="1" applyFont="1" applyFill="1" applyBorder="1" applyAlignment="1" applyProtection="1">
      <alignment horizontal="left" wrapText="1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wrapText="1"/>
    </xf>
    <xf numFmtId="0" fontId="2" fillId="0" borderId="0" xfId="0" applyFont="1" applyBorder="1"/>
    <xf numFmtId="2" fontId="10" fillId="0" borderId="15" xfId="0" applyNumberFormat="1" applyFont="1" applyFill="1" applyBorder="1" applyAlignment="1"/>
    <xf numFmtId="2" fontId="10" fillId="0" borderId="16" xfId="0" applyNumberFormat="1" applyFont="1" applyFill="1" applyBorder="1" applyAlignment="1"/>
    <xf numFmtId="165" fontId="5" fillId="4" borderId="10" xfId="0" applyNumberFormat="1" applyFont="1" applyFill="1" applyBorder="1" applyAlignment="1" applyProtection="1">
      <alignment vertical="center"/>
    </xf>
    <xf numFmtId="165" fontId="5" fillId="0" borderId="11" xfId="0" applyNumberFormat="1" applyFont="1" applyFill="1" applyBorder="1" applyAlignment="1" applyProtection="1">
      <alignment vertical="center"/>
    </xf>
    <xf numFmtId="165" fontId="6" fillId="4" borderId="10" xfId="0" applyNumberFormat="1" applyFont="1" applyFill="1" applyBorder="1" applyAlignment="1" applyProtection="1">
      <alignment horizontal="right" vertical="center"/>
    </xf>
    <xf numFmtId="165" fontId="6" fillId="0" borderId="11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165" fontId="5" fillId="0" borderId="0" xfId="0" applyNumberFormat="1" applyFont="1" applyFill="1" applyBorder="1" applyAlignment="1" applyProtection="1">
      <alignment horizontal="right" vertical="center"/>
    </xf>
    <xf numFmtId="49" fontId="9" fillId="2" borderId="17" xfId="0" applyNumberFormat="1" applyFont="1" applyFill="1" applyBorder="1" applyAlignment="1" applyProtection="1">
      <alignment horizontal="center" wrapText="1"/>
    </xf>
    <xf numFmtId="0" fontId="4" fillId="0" borderId="0" xfId="0" applyFont="1" applyProtection="1"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0" xfId="0" applyFont="1" applyProtection="1"/>
    <xf numFmtId="49" fontId="9" fillId="0" borderId="0" xfId="0" applyNumberFormat="1" applyFont="1" applyFill="1" applyBorder="1" applyAlignment="1" applyProtection="1">
      <alignment horizontal="left"/>
    </xf>
    <xf numFmtId="0" fontId="9" fillId="0" borderId="0" xfId="0" applyFont="1" applyFill="1" applyBorder="1" applyProtection="1"/>
    <xf numFmtId="38" fontId="9" fillId="0" borderId="0" xfId="0" applyNumberFormat="1" applyFont="1" applyFill="1" applyBorder="1" applyProtection="1"/>
    <xf numFmtId="49" fontId="2" fillId="0" borderId="1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Protection="1">
      <protection locked="0"/>
    </xf>
    <xf numFmtId="165" fontId="2" fillId="0" borderId="1" xfId="0" quotePrefix="1" applyNumberFormat="1" applyFont="1" applyFill="1" applyBorder="1" applyAlignment="1" applyProtection="1">
      <alignment horizontal="right" wrapText="1"/>
      <protection locked="0"/>
    </xf>
    <xf numFmtId="38" fontId="2" fillId="0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165" fontId="2" fillId="0" borderId="1" xfId="0" applyNumberFormat="1" applyFont="1" applyFill="1" applyBorder="1" applyProtection="1">
      <protection locked="0"/>
    </xf>
    <xf numFmtId="0" fontId="2" fillId="0" borderId="1" xfId="0" applyFont="1" applyFill="1" applyBorder="1" applyAlignment="1" applyProtection="1">
      <protection locked="0"/>
    </xf>
    <xf numFmtId="0" fontId="10" fillId="5" borderId="5" xfId="0" applyFont="1" applyFill="1" applyBorder="1" applyAlignment="1"/>
    <xf numFmtId="0" fontId="10" fillId="5" borderId="18" xfId="0" applyFont="1" applyFill="1" applyBorder="1" applyAlignment="1"/>
    <xf numFmtId="165" fontId="10" fillId="5" borderId="1" xfId="0" applyNumberFormat="1" applyFont="1" applyFill="1" applyBorder="1" applyAlignment="1">
      <alignment horizontal="right"/>
    </xf>
    <xf numFmtId="0" fontId="10" fillId="0" borderId="0" xfId="0" applyFont="1" applyFill="1" applyBorder="1" applyProtection="1"/>
    <xf numFmtId="0" fontId="2" fillId="0" borderId="0" xfId="0" applyFont="1" applyProtection="1"/>
    <xf numFmtId="38" fontId="10" fillId="0" borderId="0" xfId="0" applyNumberFormat="1" applyFont="1" applyFill="1" applyBorder="1" applyProtection="1"/>
    <xf numFmtId="0" fontId="9" fillId="2" borderId="19" xfId="0" applyFont="1" applyFill="1" applyBorder="1" applyAlignment="1" applyProtection="1">
      <alignment horizontal="left" vertical="center"/>
    </xf>
    <xf numFmtId="2" fontId="9" fillId="5" borderId="13" xfId="0" applyNumberFormat="1" applyFont="1" applyFill="1" applyBorder="1" applyAlignment="1">
      <alignment horizontal="center"/>
    </xf>
    <xf numFmtId="10" fontId="10" fillId="5" borderId="1" xfId="1" applyNumberFormat="1" applyFont="1" applyFill="1" applyBorder="1"/>
    <xf numFmtId="0" fontId="10" fillId="0" borderId="0" xfId="0" applyFont="1" applyAlignment="1" applyProtection="1">
      <alignment horizontal="right"/>
    </xf>
    <xf numFmtId="0" fontId="4" fillId="0" borderId="0" xfId="0" applyFont="1" applyFill="1" applyBorder="1" applyProtection="1"/>
    <xf numFmtId="0" fontId="4" fillId="0" borderId="7" xfId="0" applyFont="1" applyBorder="1" applyProtection="1"/>
    <xf numFmtId="0" fontId="4" fillId="0" borderId="0" xfId="0" applyFont="1" applyBorder="1" applyProtection="1"/>
    <xf numFmtId="2" fontId="9" fillId="2" borderId="8" xfId="0" applyNumberFormat="1" applyFont="1" applyFill="1" applyBorder="1" applyAlignment="1" applyProtection="1">
      <alignment horizontal="center"/>
    </xf>
    <xf numFmtId="0" fontId="9" fillId="2" borderId="8" xfId="0" applyFont="1" applyFill="1" applyBorder="1" applyProtection="1"/>
    <xf numFmtId="49" fontId="9" fillId="2" borderId="1" xfId="0" applyNumberFormat="1" applyFont="1" applyFill="1" applyBorder="1" applyAlignment="1" applyProtection="1">
      <alignment horizontal="center" wrapText="1"/>
    </xf>
    <xf numFmtId="49" fontId="9" fillId="2" borderId="5" xfId="0" applyNumberFormat="1" applyFont="1" applyFill="1" applyBorder="1" applyAlignment="1" applyProtection="1">
      <alignment horizontal="center" wrapText="1"/>
    </xf>
    <xf numFmtId="49" fontId="9" fillId="2" borderId="10" xfId="0" applyNumberFormat="1" applyFont="1" applyFill="1" applyBorder="1" applyAlignment="1" applyProtection="1">
      <alignment horizontal="center" wrapText="1"/>
    </xf>
    <xf numFmtId="0" fontId="9" fillId="0" borderId="0" xfId="0" applyFont="1" applyBorder="1" applyProtection="1"/>
    <xf numFmtId="164" fontId="5" fillId="0" borderId="1" xfId="0" applyNumberFormat="1" applyFont="1" applyFill="1" applyBorder="1" applyAlignment="1" applyProtection="1">
      <alignment horizontal="center"/>
    </xf>
    <xf numFmtId="0" fontId="5" fillId="0" borderId="0" xfId="0" applyFont="1" applyBorder="1" applyProtection="1"/>
    <xf numFmtId="165" fontId="5" fillId="0" borderId="1" xfId="0" applyNumberFormat="1" applyFont="1" applyFill="1" applyBorder="1" applyAlignment="1" applyProtection="1">
      <alignment horizontal="right"/>
    </xf>
    <xf numFmtId="165" fontId="5" fillId="0" borderId="20" xfId="0" applyNumberFormat="1" applyFont="1" applyFill="1" applyBorder="1" applyAlignment="1" applyProtection="1">
      <alignment horizontal="right"/>
    </xf>
    <xf numFmtId="164" fontId="6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Protection="1"/>
    <xf numFmtId="165" fontId="6" fillId="0" borderId="1" xfId="0" applyNumberFormat="1" applyFont="1" applyFill="1" applyBorder="1" applyAlignment="1" applyProtection="1">
      <alignment horizontal="right"/>
    </xf>
    <xf numFmtId="165" fontId="6" fillId="0" borderId="20" xfId="0" applyNumberFormat="1" applyFont="1" applyFill="1" applyBorder="1" applyAlignment="1" applyProtection="1">
      <alignment horizontal="right"/>
    </xf>
    <xf numFmtId="164" fontId="5" fillId="0" borderId="0" xfId="0" applyNumberFormat="1" applyFont="1" applyFill="1" applyBorder="1" applyAlignment="1" applyProtection="1">
      <alignment horizontal="center"/>
    </xf>
    <xf numFmtId="165" fontId="5" fillId="0" borderId="1" xfId="0" applyNumberFormat="1" applyFont="1" applyBorder="1" applyAlignment="1" applyProtection="1">
      <alignment horizontal="right"/>
    </xf>
    <xf numFmtId="165" fontId="5" fillId="0" borderId="20" xfId="0" applyNumberFormat="1" applyFont="1" applyBorder="1" applyAlignment="1" applyProtection="1">
      <alignment horizontal="right"/>
    </xf>
    <xf numFmtId="165" fontId="6" fillId="4" borderId="10" xfId="0" applyNumberFormat="1" applyFont="1" applyFill="1" applyBorder="1" applyProtection="1"/>
    <xf numFmtId="165" fontId="6" fillId="0" borderId="11" xfId="0" applyNumberFormat="1" applyFont="1" applyFill="1" applyBorder="1" applyProtection="1"/>
    <xf numFmtId="165" fontId="5" fillId="0" borderId="0" xfId="0" applyNumberFormat="1" applyFont="1" applyFill="1" applyBorder="1" applyProtection="1"/>
    <xf numFmtId="2" fontId="6" fillId="0" borderId="0" xfId="0" applyNumberFormat="1" applyFont="1" applyFill="1" applyBorder="1" applyAlignment="1" applyProtection="1">
      <alignment horizontal="center"/>
    </xf>
    <xf numFmtId="2" fontId="5" fillId="0" borderId="0" xfId="0" applyNumberFormat="1" applyFont="1" applyFill="1" applyBorder="1" applyAlignment="1" applyProtection="1">
      <alignment horizontal="center"/>
    </xf>
    <xf numFmtId="165" fontId="6" fillId="0" borderId="5" xfId="0" applyNumberFormat="1" applyFont="1" applyFill="1" applyBorder="1" applyAlignment="1" applyProtection="1">
      <alignment horizontal="right"/>
    </xf>
    <xf numFmtId="2" fontId="6" fillId="0" borderId="1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/>
    <xf numFmtId="2" fontId="9" fillId="5" borderId="13" xfId="0" applyNumberFormat="1" applyFont="1" applyFill="1" applyBorder="1" applyAlignment="1" applyProtection="1">
      <alignment horizontal="center"/>
    </xf>
    <xf numFmtId="165" fontId="9" fillId="2" borderId="14" xfId="0" applyNumberFormat="1" applyFont="1" applyFill="1" applyBorder="1" applyAlignment="1" applyProtection="1">
      <alignment horizontal="right"/>
    </xf>
    <xf numFmtId="165" fontId="9" fillId="0" borderId="11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/>
    <xf numFmtId="0" fontId="9" fillId="0" borderId="0" xfId="0" applyFont="1" applyFill="1" applyBorder="1" applyAlignment="1" applyProtection="1"/>
    <xf numFmtId="165" fontId="2" fillId="0" borderId="1" xfId="0" applyNumberFormat="1" applyFont="1" applyFill="1" applyBorder="1" applyAlignment="1" applyProtection="1">
      <alignment horizontal="right"/>
      <protection locked="0"/>
    </xf>
    <xf numFmtId="10" fontId="2" fillId="0" borderId="1" xfId="1" applyNumberFormat="1" applyFont="1" applyFill="1" applyBorder="1" applyProtection="1">
      <protection locked="0"/>
    </xf>
    <xf numFmtId="165" fontId="10" fillId="0" borderId="1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Border="1" applyAlignment="1" applyProtection="1">
      <alignment horizontal="left"/>
    </xf>
    <xf numFmtId="165" fontId="5" fillId="0" borderId="5" xfId="0" applyNumberFormat="1" applyFont="1" applyFill="1" applyBorder="1" applyAlignment="1" applyProtection="1">
      <alignment horizontal="right"/>
    </xf>
    <xf numFmtId="165" fontId="5" fillId="0" borderId="5" xfId="0" applyNumberFormat="1" applyFont="1" applyBorder="1" applyAlignment="1" applyProtection="1">
      <alignment horizontal="right"/>
    </xf>
    <xf numFmtId="0" fontId="5" fillId="0" borderId="21" xfId="0" applyFont="1" applyBorder="1" applyProtection="1"/>
    <xf numFmtId="0" fontId="3" fillId="0" borderId="21" xfId="0" applyFont="1" applyFill="1" applyBorder="1" applyAlignment="1" applyProtection="1"/>
    <xf numFmtId="0" fontId="9" fillId="2" borderId="9" xfId="0" applyFont="1" applyFill="1" applyBorder="1" applyAlignment="1" applyProtection="1">
      <alignment horizontal="center"/>
    </xf>
    <xf numFmtId="165" fontId="5" fillId="4" borderId="5" xfId="0" applyNumberFormat="1" applyFont="1" applyFill="1" applyBorder="1" applyAlignment="1" applyProtection="1">
      <alignment vertical="center"/>
    </xf>
    <xf numFmtId="165" fontId="6" fillId="4" borderId="5" xfId="0" applyNumberFormat="1" applyFont="1" applyFill="1" applyBorder="1" applyAlignment="1" applyProtection="1">
      <alignment horizontal="right" vertical="center"/>
    </xf>
    <xf numFmtId="165" fontId="6" fillId="4" borderId="5" xfId="0" applyNumberFormat="1" applyFont="1" applyFill="1" applyBorder="1" applyProtection="1"/>
    <xf numFmtId="165" fontId="9" fillId="2" borderId="13" xfId="0" applyNumberFormat="1" applyFont="1" applyFill="1" applyBorder="1" applyAlignment="1" applyProtection="1">
      <alignment horizontal="right"/>
    </xf>
    <xf numFmtId="165" fontId="5" fillId="0" borderId="21" xfId="0" applyNumberFormat="1" applyFont="1" applyFill="1" applyBorder="1" applyAlignment="1" applyProtection="1">
      <alignment horizontal="left" vertical="center"/>
    </xf>
    <xf numFmtId="165" fontId="5" fillId="0" borderId="21" xfId="0" applyNumberFormat="1" applyFont="1" applyFill="1" applyBorder="1" applyProtection="1"/>
    <xf numFmtId="165" fontId="5" fillId="0" borderId="21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20" fillId="0" borderId="0" xfId="0" applyFont="1" applyFill="1" applyBorder="1" applyAlignment="1" applyProtection="1">
      <alignment horizontal="right" vertical="center"/>
    </xf>
    <xf numFmtId="49" fontId="11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 applyProtection="1">
      <alignment horizontal="center" wrapText="1"/>
      <protection locked="0"/>
    </xf>
    <xf numFmtId="0" fontId="14" fillId="0" borderId="0" xfId="0" applyFont="1" applyFill="1" applyBorder="1" applyAlignment="1"/>
    <xf numFmtId="0" fontId="9" fillId="0" borderId="21" xfId="0" applyFont="1" applyBorder="1" applyProtection="1"/>
    <xf numFmtId="165" fontId="9" fillId="2" borderId="1" xfId="0" applyNumberFormat="1" applyFont="1" applyFill="1" applyBorder="1" applyProtection="1"/>
    <xf numFmtId="165" fontId="9" fillId="2" borderId="5" xfId="0" applyNumberFormat="1" applyFont="1" applyFill="1" applyBorder="1" applyProtection="1"/>
    <xf numFmtId="165" fontId="9" fillId="2" borderId="20" xfId="0" applyNumberFormat="1" applyFont="1" applyFill="1" applyBorder="1" applyProtection="1"/>
    <xf numFmtId="164" fontId="5" fillId="0" borderId="1" xfId="0" applyNumberFormat="1" applyFont="1" applyFill="1" applyBorder="1" applyAlignment="1">
      <alignment horizontal="center"/>
    </xf>
    <xf numFmtId="165" fontId="5" fillId="4" borderId="1" xfId="0" applyNumberFormat="1" applyFont="1" applyFill="1" applyBorder="1" applyAlignment="1" applyProtection="1">
      <alignment vertical="center"/>
    </xf>
    <xf numFmtId="0" fontId="5" fillId="0" borderId="0" xfId="0" applyFont="1" applyBorder="1"/>
    <xf numFmtId="165" fontId="5" fillId="0" borderId="1" xfId="0" applyNumberFormat="1" applyFont="1" applyFill="1" applyBorder="1" applyAlignment="1" applyProtection="1">
      <alignment vertical="center"/>
    </xf>
    <xf numFmtId="165" fontId="5" fillId="0" borderId="5" xfId="0" applyNumberFormat="1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>
      <alignment horizontal="center"/>
    </xf>
    <xf numFmtId="165" fontId="6" fillId="4" borderId="1" xfId="0" applyNumberFormat="1" applyFont="1" applyFill="1" applyBorder="1" applyAlignment="1" applyProtection="1">
      <alignment horizontal="right" vertical="center"/>
    </xf>
    <xf numFmtId="0" fontId="6" fillId="0" borderId="0" xfId="0" applyFont="1" applyBorder="1"/>
    <xf numFmtId="165" fontId="6" fillId="0" borderId="1" xfId="0" applyNumberFormat="1" applyFont="1" applyFill="1" applyBorder="1" applyAlignment="1" applyProtection="1">
      <alignment horizontal="right" vertical="center"/>
    </xf>
    <xf numFmtId="165" fontId="6" fillId="0" borderId="5" xfId="0" applyNumberFormat="1" applyFont="1" applyFill="1" applyBorder="1" applyAlignment="1" applyProtection="1">
      <alignment horizontal="right" vertical="center"/>
    </xf>
    <xf numFmtId="164" fontId="5" fillId="0" borderId="0" xfId="0" applyNumberFormat="1" applyFont="1" applyFill="1" applyBorder="1" applyAlignment="1">
      <alignment horizontal="center"/>
    </xf>
    <xf numFmtId="165" fontId="6" fillId="4" borderId="1" xfId="0" applyNumberFormat="1" applyFont="1" applyFill="1" applyBorder="1"/>
    <xf numFmtId="165" fontId="6" fillId="0" borderId="1" xfId="0" applyNumberFormat="1" applyFont="1" applyFill="1" applyBorder="1"/>
    <xf numFmtId="165" fontId="6" fillId="0" borderId="5" xfId="0" applyNumberFormat="1" applyFont="1" applyFill="1" applyBorder="1"/>
    <xf numFmtId="165" fontId="6" fillId="4" borderId="10" xfId="0" applyNumberFormat="1" applyFont="1" applyFill="1" applyBorder="1"/>
    <xf numFmtId="165" fontId="6" fillId="0" borderId="11" xfId="0" applyNumberFormat="1" applyFont="1" applyFill="1" applyBorder="1"/>
    <xf numFmtId="165" fontId="5" fillId="0" borderId="0" xfId="0" applyNumberFormat="1" applyFont="1" applyFill="1" applyBorder="1"/>
    <xf numFmtId="165" fontId="5" fillId="0" borderId="21" xfId="0" applyNumberFormat="1" applyFont="1" applyFill="1" applyBorder="1"/>
    <xf numFmtId="2" fontId="6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6" xfId="0" applyFont="1" applyBorder="1" applyAlignment="1" applyProtection="1">
      <alignment horizontal="left"/>
    </xf>
    <xf numFmtId="2" fontId="2" fillId="5" borderId="5" xfId="0" applyNumberFormat="1" applyFont="1" applyFill="1" applyBorder="1"/>
    <xf numFmtId="0" fontId="10" fillId="2" borderId="2" xfId="0" applyFont="1" applyFill="1" applyBorder="1" applyAlignment="1">
      <alignment horizontal="left"/>
    </xf>
    <xf numFmtId="165" fontId="10" fillId="2" borderId="1" xfId="0" applyNumberFormat="1" applyFont="1" applyFill="1" applyBorder="1"/>
    <xf numFmtId="165" fontId="10" fillId="0" borderId="11" xfId="0" applyNumberFormat="1" applyFont="1" applyFill="1" applyBorder="1"/>
    <xf numFmtId="0" fontId="2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  <xf numFmtId="0" fontId="6" fillId="0" borderId="0" xfId="0" applyFont="1" applyFill="1" applyBorder="1"/>
    <xf numFmtId="0" fontId="0" fillId="0" borderId="0" xfId="0" applyAlignment="1">
      <alignment vertical="center"/>
    </xf>
    <xf numFmtId="165" fontId="10" fillId="0" borderId="0" xfId="0" applyNumberFormat="1" applyFont="1" applyFill="1" applyBorder="1" applyAlignment="1" applyProtection="1">
      <alignment horizontal="right" vertical="center"/>
    </xf>
    <xf numFmtId="165" fontId="10" fillId="0" borderId="22" xfId="0" applyNumberFormat="1" applyFont="1" applyFill="1" applyBorder="1" applyAlignment="1" applyProtection="1">
      <alignment horizontal="right" vertical="center"/>
    </xf>
    <xf numFmtId="165" fontId="9" fillId="0" borderId="21" xfId="0" applyNumberFormat="1" applyFont="1" applyFill="1" applyBorder="1" applyAlignment="1" applyProtection="1">
      <alignment horizontal="right" vertical="center"/>
    </xf>
    <xf numFmtId="0" fontId="4" fillId="0" borderId="9" xfId="0" applyFont="1" applyFill="1" applyBorder="1"/>
    <xf numFmtId="165" fontId="4" fillId="3" borderId="8" xfId="0" applyNumberFormat="1" applyFont="1" applyFill="1" applyBorder="1" applyAlignment="1" applyProtection="1">
      <alignment vertical="center"/>
    </xf>
    <xf numFmtId="165" fontId="4" fillId="3" borderId="23" xfId="0" applyNumberFormat="1" applyFont="1" applyFill="1" applyBorder="1" applyAlignment="1" applyProtection="1">
      <alignment horizontal="center" vertical="center"/>
    </xf>
    <xf numFmtId="165" fontId="4" fillId="0" borderId="8" xfId="0" applyNumberFormat="1" applyFont="1" applyFill="1" applyBorder="1" applyAlignment="1" applyProtection="1">
      <alignment horizontal="right" vertical="center"/>
    </xf>
    <xf numFmtId="165" fontId="5" fillId="3" borderId="8" xfId="0" applyNumberFormat="1" applyFont="1" applyFill="1" applyBorder="1" applyAlignment="1" applyProtection="1">
      <alignment horizontal="center" wrapText="1"/>
      <protection locked="0"/>
    </xf>
    <xf numFmtId="3" fontId="5" fillId="0" borderId="8" xfId="0" applyNumberFormat="1" applyFont="1" applyFill="1" applyBorder="1" applyAlignment="1" applyProtection="1">
      <alignment horizontal="center" vertical="center"/>
    </xf>
    <xf numFmtId="0" fontId="4" fillId="6" borderId="5" xfId="0" applyFont="1" applyFill="1" applyBorder="1" applyAlignment="1">
      <alignment wrapText="1"/>
    </xf>
    <xf numFmtId="165" fontId="4" fillId="5" borderId="1" xfId="0" applyNumberFormat="1" applyFont="1" applyFill="1" applyBorder="1" applyProtection="1"/>
    <xf numFmtId="165" fontId="4" fillId="5" borderId="2" xfId="0" applyNumberFormat="1" applyFont="1" applyFill="1" applyBorder="1" applyProtection="1"/>
    <xf numFmtId="165" fontId="4" fillId="5" borderId="1" xfId="0" applyNumberFormat="1" applyFont="1" applyFill="1" applyBorder="1" applyAlignment="1" applyProtection="1">
      <alignment horizontal="right"/>
    </xf>
    <xf numFmtId="165" fontId="5" fillId="0" borderId="1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Protection="1"/>
    <xf numFmtId="165" fontId="6" fillId="0" borderId="0" xfId="0" applyNumberFormat="1" applyFont="1" applyFill="1" applyBorder="1" applyProtection="1"/>
    <xf numFmtId="165" fontId="6" fillId="0" borderId="21" xfId="0" applyNumberFormat="1" applyFont="1" applyFill="1" applyBorder="1" applyProtection="1"/>
    <xf numFmtId="165" fontId="6" fillId="0" borderId="24" xfId="0" applyNumberFormat="1" applyFont="1" applyFill="1" applyBorder="1" applyProtection="1"/>
    <xf numFmtId="0" fontId="6" fillId="0" borderId="0" xfId="0" applyFont="1" applyFill="1" applyBorder="1" applyAlignment="1" applyProtection="1">
      <alignment horizontal="left" vertical="center"/>
    </xf>
    <xf numFmtId="165" fontId="6" fillId="0" borderId="0" xfId="0" applyNumberFormat="1" applyFont="1" applyFill="1" applyBorder="1" applyAlignment="1" applyProtection="1">
      <alignment horizontal="right" vertical="center"/>
    </xf>
    <xf numFmtId="165" fontId="6" fillId="0" borderId="0" xfId="0" applyNumberFormat="1" applyFont="1" applyFill="1" applyBorder="1" applyAlignment="1" applyProtection="1">
      <alignment horizontal="right"/>
    </xf>
    <xf numFmtId="165" fontId="6" fillId="0" borderId="21" xfId="0" applyNumberFormat="1" applyFont="1" applyFill="1" applyBorder="1" applyAlignment="1" applyProtection="1">
      <alignment horizontal="right"/>
    </xf>
    <xf numFmtId="0" fontId="6" fillId="0" borderId="8" xfId="0" applyFont="1" applyFill="1" applyBorder="1"/>
    <xf numFmtId="0" fontId="6" fillId="0" borderId="25" xfId="0" applyFont="1" applyFill="1" applyBorder="1" applyAlignment="1" applyProtection="1">
      <alignment horizontal="left" vertical="center"/>
    </xf>
    <xf numFmtId="165" fontId="6" fillId="0" borderId="21" xfId="0" applyNumberFormat="1" applyFont="1" applyFill="1" applyBorder="1" applyAlignment="1" applyProtection="1">
      <alignment horizontal="right" vertical="center"/>
    </xf>
    <xf numFmtId="165" fontId="6" fillId="0" borderId="24" xfId="0" applyNumberFormat="1" applyFont="1" applyFill="1" applyBorder="1" applyAlignment="1" applyProtection="1">
      <alignment horizontal="right" vertical="center"/>
    </xf>
    <xf numFmtId="165" fontId="6" fillId="0" borderId="26" xfId="0" applyNumberFormat="1" applyFont="1" applyFill="1" applyBorder="1" applyAlignment="1" applyProtection="1">
      <alignment horizontal="right" vertical="center"/>
    </xf>
    <xf numFmtId="165" fontId="6" fillId="4" borderId="27" xfId="0" applyNumberFormat="1" applyFont="1" applyFill="1" applyBorder="1" applyAlignment="1" applyProtection="1">
      <alignment horizontal="right" vertical="center"/>
    </xf>
    <xf numFmtId="165" fontId="6" fillId="0" borderId="6" xfId="0" applyNumberFormat="1" applyFont="1" applyFill="1" applyBorder="1" applyAlignment="1" applyProtection="1">
      <alignment horizontal="right" vertical="center"/>
    </xf>
    <xf numFmtId="165" fontId="6" fillId="0" borderId="28" xfId="0" applyNumberFormat="1" applyFont="1" applyFill="1" applyBorder="1" applyAlignment="1" applyProtection="1">
      <alignment horizontal="right" vertical="center"/>
    </xf>
    <xf numFmtId="0" fontId="1" fillId="6" borderId="5" xfId="0" applyFont="1" applyFill="1" applyBorder="1" applyAlignment="1">
      <alignment horizontal="left"/>
    </xf>
    <xf numFmtId="0" fontId="10" fillId="6" borderId="18" xfId="0" applyFont="1" applyFill="1" applyBorder="1" applyAlignment="1">
      <alignment horizontal="left"/>
    </xf>
    <xf numFmtId="0" fontId="10" fillId="6" borderId="0" xfId="0" applyFont="1" applyFill="1" applyBorder="1" applyAlignment="1">
      <alignment horizontal="left"/>
    </xf>
    <xf numFmtId="0" fontId="10" fillId="6" borderId="2" xfId="0" applyFont="1" applyFill="1" applyBorder="1" applyAlignment="1">
      <alignment horizontal="left"/>
    </xf>
    <xf numFmtId="0" fontId="20" fillId="6" borderId="0" xfId="0" applyFont="1" applyFill="1" applyBorder="1" applyAlignment="1" applyProtection="1">
      <alignment horizontal="right" vertical="center"/>
    </xf>
    <xf numFmtId="0" fontId="10" fillId="6" borderId="0" xfId="0" applyFont="1" applyFill="1" applyBorder="1"/>
    <xf numFmtId="0" fontId="18" fillId="6" borderId="5" xfId="0" applyFont="1" applyFill="1" applyBorder="1" applyAlignment="1">
      <alignment vertical="top" wrapText="1"/>
    </xf>
    <xf numFmtId="0" fontId="2" fillId="0" borderId="7" xfId="0" applyFont="1" applyBorder="1" applyAlignment="1" applyProtection="1">
      <alignment horizontal="left"/>
      <protection locked="0"/>
    </xf>
    <xf numFmtId="0" fontId="2" fillId="0" borderId="18" xfId="0" applyFont="1" applyBorder="1" applyAlignment="1" applyProtection="1">
      <alignment horizontal="left"/>
      <protection locked="0"/>
    </xf>
    <xf numFmtId="0" fontId="2" fillId="0" borderId="18" xfId="0" applyFont="1" applyBorder="1" applyAlignment="1" applyProtection="1">
      <protection locked="0"/>
    </xf>
    <xf numFmtId="0" fontId="4" fillId="0" borderId="7" xfId="0" applyFont="1" applyBorder="1" applyAlignment="1" applyProtection="1">
      <alignment horizontal="center"/>
      <protection locked="0"/>
    </xf>
    <xf numFmtId="167" fontId="4" fillId="0" borderId="7" xfId="0" applyNumberFormat="1" applyFont="1" applyBorder="1" applyAlignment="1" applyProtection="1">
      <alignment horizontal="left"/>
      <protection locked="0"/>
    </xf>
    <xf numFmtId="49" fontId="9" fillId="2" borderId="1" xfId="0" applyNumberFormat="1" applyFont="1" applyFill="1" applyBorder="1" applyAlignment="1" applyProtection="1">
      <alignment horizontal="center" wrapText="1"/>
    </xf>
    <xf numFmtId="49" fontId="9" fillId="2" borderId="5" xfId="0" applyNumberFormat="1" applyFont="1" applyFill="1" applyBorder="1" applyAlignment="1" applyProtection="1">
      <alignment horizontal="center" wrapText="1"/>
    </xf>
    <xf numFmtId="49" fontId="9" fillId="2" borderId="10" xfId="0" applyNumberFormat="1" applyFont="1" applyFill="1" applyBorder="1" applyAlignment="1" applyProtection="1">
      <alignment horizontal="center" wrapText="1"/>
    </xf>
    <xf numFmtId="165" fontId="9" fillId="5" borderId="29" xfId="0" applyNumberFormat="1" applyFont="1" applyFill="1" applyBorder="1" applyAlignment="1" applyProtection="1">
      <alignment horizontal="center"/>
    </xf>
    <xf numFmtId="165" fontId="9" fillId="5" borderId="30" xfId="0" applyNumberFormat="1" applyFont="1" applyFill="1" applyBorder="1" applyAlignment="1" applyProtection="1">
      <alignment horizontal="center"/>
    </xf>
    <xf numFmtId="165" fontId="9" fillId="5" borderId="19" xfId="0" applyNumberFormat="1" applyFont="1" applyFill="1" applyBorder="1" applyAlignment="1" applyProtection="1">
      <alignment horizontal="center"/>
    </xf>
    <xf numFmtId="165" fontId="9" fillId="5" borderId="31" xfId="0" applyNumberFormat="1" applyFont="1" applyFill="1" applyBorder="1" applyAlignment="1" applyProtection="1">
      <alignment horizontal="center"/>
    </xf>
    <xf numFmtId="165" fontId="9" fillId="5" borderId="14" xfId="0" applyNumberFormat="1" applyFont="1" applyFill="1" applyBorder="1" applyAlignment="1" applyProtection="1">
      <alignment horizontal="center"/>
    </xf>
    <xf numFmtId="49" fontId="9" fillId="2" borderId="32" xfId="0" applyNumberFormat="1" applyFont="1" applyFill="1" applyBorder="1" applyAlignment="1" applyProtection="1">
      <alignment horizontal="center" wrapText="1"/>
    </xf>
    <xf numFmtId="167" fontId="4" fillId="0" borderId="7" xfId="0" applyNumberFormat="1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left"/>
    </xf>
    <xf numFmtId="0" fontId="2" fillId="0" borderId="18" xfId="0" applyFont="1" applyBorder="1" applyAlignment="1" applyProtection="1"/>
    <xf numFmtId="0" fontId="2" fillId="0" borderId="18" xfId="0" applyFont="1" applyBorder="1" applyAlignment="1" applyProtection="1">
      <alignment horizontal="left"/>
    </xf>
    <xf numFmtId="49" fontId="9" fillId="2" borderId="17" xfId="0" applyNumberFormat="1" applyFont="1" applyFill="1" applyBorder="1" applyAlignment="1" applyProtection="1">
      <alignment horizontal="center" wrapText="1"/>
    </xf>
    <xf numFmtId="49" fontId="9" fillId="2" borderId="20" xfId="0" applyNumberFormat="1" applyFont="1" applyFill="1" applyBorder="1" applyAlignment="1" applyProtection="1">
      <alignment horizontal="center" wrapText="1"/>
    </xf>
    <xf numFmtId="49" fontId="15" fillId="7" borderId="0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/>
    </xf>
    <xf numFmtId="0" fontId="10" fillId="0" borderId="18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0" fontId="2" fillId="0" borderId="18" xfId="0" applyFont="1" applyBorder="1"/>
    <xf numFmtId="0" fontId="2" fillId="0" borderId="2" xfId="0" applyFont="1" applyBorder="1"/>
    <xf numFmtId="2" fontId="10" fillId="2" borderId="33" xfId="0" applyNumberFormat="1" applyFont="1" applyFill="1" applyBorder="1" applyAlignment="1">
      <alignment horizontal="left"/>
    </xf>
    <xf numFmtId="0" fontId="0" fillId="0" borderId="16" xfId="0" applyBorder="1"/>
    <xf numFmtId="0" fontId="0" fillId="0" borderId="34" xfId="0" applyBorder="1"/>
    <xf numFmtId="49" fontId="11" fillId="7" borderId="0" xfId="0" applyNumberFormat="1" applyFont="1" applyFill="1" applyBorder="1" applyAlignment="1">
      <alignment horizontal="center" vertical="center"/>
    </xf>
    <xf numFmtId="2" fontId="10" fillId="2" borderId="16" xfId="0" applyNumberFormat="1" applyFont="1" applyFill="1" applyBorder="1" applyAlignment="1">
      <alignment horizontal="left"/>
    </xf>
    <xf numFmtId="2" fontId="10" fillId="2" borderId="34" xfId="0" applyNumberFormat="1" applyFont="1" applyFill="1" applyBorder="1" applyAlignment="1">
      <alignment horizontal="left"/>
    </xf>
    <xf numFmtId="0" fontId="10" fillId="0" borderId="26" xfId="0" applyFont="1" applyFill="1" applyBorder="1" applyAlignment="1">
      <alignment horizontal="left"/>
    </xf>
    <xf numFmtId="0" fontId="10" fillId="0" borderId="6" xfId="0" applyFont="1" applyFill="1" applyBorder="1" applyAlignment="1">
      <alignment horizontal="left"/>
    </xf>
    <xf numFmtId="0" fontId="10" fillId="0" borderId="35" xfId="0" applyFont="1" applyFill="1" applyBorder="1" applyAlignment="1">
      <alignment horizontal="left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18" xfId="0" applyFont="1" applyFill="1" applyBorder="1" applyAlignment="1" applyProtection="1">
      <alignment horizontal="center" vertical="center"/>
    </xf>
    <xf numFmtId="0" fontId="6" fillId="0" borderId="36" xfId="0" applyFont="1" applyFill="1" applyBorder="1" applyAlignment="1" applyProtection="1">
      <alignment horizontal="center" vertical="center"/>
    </xf>
    <xf numFmtId="0" fontId="16" fillId="6" borderId="5" xfId="0" applyFont="1" applyFill="1" applyBorder="1" applyAlignment="1" applyProtection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2" xfId="0" applyBorder="1" applyAlignment="1">
      <alignment wrapText="1"/>
    </xf>
    <xf numFmtId="0" fontId="9" fillId="0" borderId="5" xfId="0" applyFont="1" applyFill="1" applyBorder="1" applyAlignment="1" applyProtection="1">
      <alignment horizontal="center" vertical="center"/>
    </xf>
    <xf numFmtId="0" fontId="9" fillId="0" borderId="18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2" fontId="10" fillId="2" borderId="37" xfId="0" applyNumberFormat="1" applyFont="1" applyFill="1" applyBorder="1" applyAlignment="1">
      <alignment horizontal="left"/>
    </xf>
    <xf numFmtId="2" fontId="10" fillId="2" borderId="38" xfId="0" applyNumberFormat="1" applyFont="1" applyFill="1" applyBorder="1" applyAlignment="1">
      <alignment horizontal="left"/>
    </xf>
    <xf numFmtId="0" fontId="21" fillId="6" borderId="5" xfId="0" applyFont="1" applyFill="1" applyBorder="1" applyAlignment="1" applyProtection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1" fillId="6" borderId="5" xfId="0" applyFont="1" applyFill="1" applyBorder="1" applyAlignment="1" applyProtection="1">
      <alignment horizontal="left" vertical="center" wrapText="1"/>
    </xf>
    <xf numFmtId="0" fontId="1" fillId="6" borderId="18" xfId="0" applyFont="1" applyFill="1" applyBorder="1" applyAlignment="1" applyProtection="1">
      <alignment horizontal="left" vertical="center" wrapText="1"/>
    </xf>
    <xf numFmtId="0" fontId="1" fillId="6" borderId="2" xfId="0" applyFont="1" applyFill="1" applyBorder="1" applyAlignment="1" applyProtection="1">
      <alignment horizontal="left" vertical="center" wrapText="1"/>
    </xf>
    <xf numFmtId="0" fontId="4" fillId="0" borderId="7" xfId="0" applyFont="1" applyBorder="1" applyAlignment="1">
      <alignment horizontal="center"/>
    </xf>
    <xf numFmtId="0" fontId="2" fillId="0" borderId="5" xfId="0" applyFont="1" applyFill="1" applyBorder="1" applyAlignment="1" applyProtection="1">
      <protection locked="0"/>
    </xf>
    <xf numFmtId="0" fontId="2" fillId="0" borderId="2" xfId="0" applyFont="1" applyFill="1" applyBorder="1" applyAlignment="1" applyProtection="1">
      <protection locked="0"/>
    </xf>
    <xf numFmtId="0" fontId="10" fillId="5" borderId="5" xfId="0" applyFont="1" applyFill="1" applyBorder="1" applyAlignment="1"/>
    <xf numFmtId="0" fontId="10" fillId="5" borderId="2" xfId="0" applyFont="1" applyFill="1" applyBorder="1" applyAlignment="1"/>
    <xf numFmtId="0" fontId="2" fillId="5" borderId="5" xfId="0" applyFont="1" applyFill="1" applyBorder="1" applyAlignment="1"/>
    <xf numFmtId="0" fontId="2" fillId="5" borderId="2" xfId="0" applyFont="1" applyFill="1" applyBorder="1" applyAlignment="1"/>
    <xf numFmtId="0" fontId="9" fillId="2" borderId="5" xfId="0" applyFont="1" applyFill="1" applyBorder="1" applyAlignment="1"/>
    <xf numFmtId="0" fontId="9" fillId="2" borderId="2" xfId="0" applyFont="1" applyFill="1" applyBorder="1" applyAlignment="1"/>
    <xf numFmtId="0" fontId="9" fillId="2" borderId="5" xfId="0" applyFont="1" applyFill="1" applyBorder="1" applyAlignment="1">
      <alignment wrapText="1"/>
    </xf>
    <xf numFmtId="0" fontId="9" fillId="2" borderId="2" xfId="0" applyFont="1" applyFill="1" applyBorder="1" applyAlignment="1">
      <alignment wrapText="1"/>
    </xf>
    <xf numFmtId="0" fontId="2" fillId="0" borderId="7" xfId="0" applyFont="1" applyBorder="1" applyAlignment="1">
      <alignment horizontal="left"/>
    </xf>
    <xf numFmtId="0" fontId="2" fillId="0" borderId="18" xfId="0" applyFont="1" applyBorder="1" applyAlignment="1"/>
    <xf numFmtId="0" fontId="2" fillId="0" borderId="18" xfId="0" applyFont="1" applyBorder="1" applyAlignment="1">
      <alignment horizontal="left"/>
    </xf>
    <xf numFmtId="0" fontId="10" fillId="5" borderId="5" xfId="0" applyFont="1" applyFill="1" applyBorder="1" applyAlignment="1">
      <alignment horizontal="left"/>
    </xf>
    <xf numFmtId="0" fontId="10" fillId="5" borderId="18" xfId="0" applyFont="1" applyFill="1" applyBorder="1" applyAlignment="1">
      <alignment horizontal="left"/>
    </xf>
    <xf numFmtId="0" fontId="10" fillId="5" borderId="2" xfId="0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5"/>
  <sheetViews>
    <sheetView tabSelected="1" zoomScaleNormal="100" workbookViewId="0">
      <selection activeCell="C1" sqref="C1:F1"/>
    </sheetView>
  </sheetViews>
  <sheetFormatPr defaultColWidth="11.42578125" defaultRowHeight="12" x14ac:dyDescent="0.2"/>
  <cols>
    <col min="1" max="1" width="7.140625" style="75" customWidth="1"/>
    <col min="2" max="2" width="54.5703125" style="75" bestFit="1" customWidth="1"/>
    <col min="3" max="3" width="11" style="75" customWidth="1"/>
    <col min="4" max="4" width="6.42578125" style="75" customWidth="1"/>
    <col min="5" max="5" width="11.28515625" style="75" customWidth="1"/>
    <col min="6" max="6" width="14" style="75" customWidth="1"/>
    <col min="7" max="7" width="14.42578125" style="75" customWidth="1"/>
    <col min="8" max="8" width="6.42578125" style="29" customWidth="1"/>
    <col min="9" max="9" width="11.85546875" style="75" customWidth="1"/>
    <col min="10" max="16384" width="11.42578125" style="75"/>
  </cols>
  <sheetData>
    <row r="1" spans="1:10" s="70" customFormat="1" ht="15.75" customHeight="1" x14ac:dyDescent="0.2">
      <c r="B1" s="71" t="s">
        <v>102</v>
      </c>
      <c r="C1" s="261"/>
      <c r="D1" s="261"/>
      <c r="E1" s="261"/>
      <c r="F1" s="261"/>
      <c r="H1" s="10"/>
    </row>
    <row r="2" spans="1:10" s="70" customFormat="1" ht="15.75" customHeight="1" x14ac:dyDescent="0.2">
      <c r="B2" s="71" t="s">
        <v>231</v>
      </c>
      <c r="C2" s="262"/>
      <c r="D2" s="262"/>
      <c r="E2" s="262"/>
      <c r="F2" s="263"/>
      <c r="H2" s="10"/>
    </row>
    <row r="3" spans="1:10" s="70" customFormat="1" ht="15.75" customHeight="1" x14ac:dyDescent="0.2">
      <c r="B3" s="71" t="s">
        <v>103</v>
      </c>
      <c r="C3" s="262"/>
      <c r="D3" s="262"/>
      <c r="E3" s="262"/>
      <c r="F3" s="263"/>
      <c r="H3" s="10"/>
    </row>
    <row r="4" spans="1:10" s="70" customFormat="1" ht="15.75" customHeight="1" x14ac:dyDescent="0.2">
      <c r="B4" s="71" t="s">
        <v>104</v>
      </c>
      <c r="C4" s="262"/>
      <c r="D4" s="262"/>
      <c r="E4" s="262"/>
      <c r="F4" s="262"/>
      <c r="H4" s="10"/>
    </row>
    <row r="5" spans="1:10" s="2" customFormat="1" ht="15.75" customHeight="1" x14ac:dyDescent="0.2">
      <c r="B5" s="72"/>
      <c r="C5" s="73"/>
      <c r="D5" s="73"/>
      <c r="E5" s="73"/>
      <c r="F5" s="73"/>
      <c r="H5" s="29"/>
    </row>
    <row r="6" spans="1:10" ht="15.75" customHeight="1" x14ac:dyDescent="0.2">
      <c r="A6" s="74"/>
      <c r="B6" s="74"/>
      <c r="C6" s="74"/>
      <c r="E6" s="74"/>
      <c r="F6" s="74"/>
      <c r="G6" s="74"/>
      <c r="I6" s="74"/>
    </row>
    <row r="7" spans="1:10" s="86" customFormat="1" ht="36" x14ac:dyDescent="0.2">
      <c r="A7" s="76" t="s">
        <v>105</v>
      </c>
      <c r="B7" s="77" t="s">
        <v>106</v>
      </c>
      <c r="C7" s="78" t="s">
        <v>107</v>
      </c>
      <c r="D7" s="79"/>
      <c r="E7" s="80" t="s">
        <v>108</v>
      </c>
      <c r="F7" s="81" t="s">
        <v>208</v>
      </c>
      <c r="G7" s="82" t="s">
        <v>127</v>
      </c>
      <c r="H7" s="83"/>
      <c r="I7" s="84" t="s">
        <v>137</v>
      </c>
      <c r="J7" s="85"/>
    </row>
    <row r="8" spans="1:10" ht="12" customHeight="1" x14ac:dyDescent="0.2">
      <c r="A8" s="193">
        <v>1</v>
      </c>
      <c r="B8" s="87" t="s">
        <v>109</v>
      </c>
      <c r="C8" s="194">
        <f>'Détail des coûts'!C11</f>
        <v>0</v>
      </c>
      <c r="D8" s="195"/>
      <c r="E8" s="196">
        <f>'Détail des coûts'!E11</f>
        <v>0</v>
      </c>
      <c r="F8" s="197">
        <f>'Détail des coûts'!F11</f>
        <v>0</v>
      </c>
      <c r="G8" s="104">
        <f>'Détail des coûts'!G11</f>
        <v>0</v>
      </c>
      <c r="H8" s="105"/>
      <c r="I8" s="196">
        <f>C8-G8</f>
        <v>0</v>
      </c>
    </row>
    <row r="9" spans="1:10" ht="12" customHeight="1" x14ac:dyDescent="0.2">
      <c r="A9" s="193">
        <v>2</v>
      </c>
      <c r="B9" s="87" t="s">
        <v>110</v>
      </c>
      <c r="C9" s="194">
        <f>'Détail des coûts'!C21</f>
        <v>0</v>
      </c>
      <c r="D9" s="195"/>
      <c r="E9" s="196">
        <f>'Détail des coûts'!E21</f>
        <v>0</v>
      </c>
      <c r="F9" s="197">
        <f>'Détail des coûts'!F21</f>
        <v>0</v>
      </c>
      <c r="G9" s="104">
        <f>'Détail des coûts'!G21</f>
        <v>0</v>
      </c>
      <c r="H9" s="105"/>
      <c r="I9" s="196">
        <f>C9-G9</f>
        <v>0</v>
      </c>
    </row>
    <row r="10" spans="1:10" ht="12" customHeight="1" x14ac:dyDescent="0.2">
      <c r="A10" s="193">
        <v>3</v>
      </c>
      <c r="B10" s="87" t="s">
        <v>111</v>
      </c>
      <c r="C10" s="194">
        <f>'Détail des coûts'!C29</f>
        <v>0</v>
      </c>
      <c r="D10" s="195"/>
      <c r="E10" s="196">
        <f>'Détail des coûts'!E29</f>
        <v>0</v>
      </c>
      <c r="F10" s="197">
        <f>'Détail des coûts'!F29</f>
        <v>0</v>
      </c>
      <c r="G10" s="104">
        <f>'Détail des coûts'!G29</f>
        <v>0</v>
      </c>
      <c r="H10" s="105"/>
      <c r="I10" s="196">
        <f>C10-G10</f>
        <v>0</v>
      </c>
    </row>
    <row r="11" spans="1:10" s="86" customFormat="1" ht="12" customHeight="1" x14ac:dyDescent="0.2">
      <c r="A11" s="198"/>
      <c r="B11" s="88" t="s">
        <v>279</v>
      </c>
      <c r="C11" s="199">
        <f>SUM(C8:C10)</f>
        <v>0</v>
      </c>
      <c r="D11" s="200"/>
      <c r="E11" s="201">
        <f>SUM(E8:E10)</f>
        <v>0</v>
      </c>
      <c r="F11" s="202">
        <f>SUM(F8:F10)</f>
        <v>0</v>
      </c>
      <c r="G11" s="106">
        <f>SUM(G8:G10)</f>
        <v>0</v>
      </c>
      <c r="H11" s="107"/>
      <c r="I11" s="201">
        <f>SUM(I8:I10)</f>
        <v>0</v>
      </c>
    </row>
    <row r="12" spans="1:10" ht="6" customHeight="1" x14ac:dyDescent="0.2">
      <c r="A12" s="203"/>
      <c r="B12" s="13"/>
      <c r="C12" s="108"/>
      <c r="D12" s="195"/>
      <c r="E12" s="108"/>
      <c r="F12" s="108"/>
      <c r="G12" s="181"/>
      <c r="H12" s="108"/>
      <c r="I12" s="108"/>
    </row>
    <row r="13" spans="1:10" ht="12" customHeight="1" x14ac:dyDescent="0.2">
      <c r="A13" s="193">
        <v>4</v>
      </c>
      <c r="B13" s="87" t="s">
        <v>112</v>
      </c>
      <c r="C13" s="194">
        <f>'Détail des coûts'!C43</f>
        <v>0</v>
      </c>
      <c r="D13" s="195"/>
      <c r="E13" s="196">
        <f>'Détail des coûts'!E43</f>
        <v>0</v>
      </c>
      <c r="F13" s="197">
        <f>'Détail des coûts'!F43</f>
        <v>0</v>
      </c>
      <c r="G13" s="104">
        <f>'Détail des coûts'!G43</f>
        <v>0</v>
      </c>
      <c r="H13" s="105"/>
      <c r="I13" s="196">
        <f t="shared" ref="I13:I19" si="0">C13-G13</f>
        <v>0</v>
      </c>
    </row>
    <row r="14" spans="1:10" ht="12" customHeight="1" x14ac:dyDescent="0.2">
      <c r="A14" s="193">
        <v>5</v>
      </c>
      <c r="B14" s="87" t="s">
        <v>113</v>
      </c>
      <c r="C14" s="194">
        <f>'Détail des coûts'!C56</f>
        <v>0</v>
      </c>
      <c r="D14" s="195"/>
      <c r="E14" s="196">
        <f>'Détail des coûts'!E56</f>
        <v>0</v>
      </c>
      <c r="F14" s="197">
        <f>'Détail des coûts'!F56</f>
        <v>0</v>
      </c>
      <c r="G14" s="104">
        <f>'Détail des coûts'!G56</f>
        <v>0</v>
      </c>
      <c r="H14" s="105"/>
      <c r="I14" s="196">
        <f t="shared" si="0"/>
        <v>0</v>
      </c>
    </row>
    <row r="15" spans="1:10" ht="12" customHeight="1" x14ac:dyDescent="0.2">
      <c r="A15" s="193">
        <v>6</v>
      </c>
      <c r="B15" s="87" t="s">
        <v>114</v>
      </c>
      <c r="C15" s="194">
        <f>'Détail des coûts'!C72</f>
        <v>0</v>
      </c>
      <c r="D15" s="195"/>
      <c r="E15" s="196">
        <f>'Détail des coûts'!E72</f>
        <v>0</v>
      </c>
      <c r="F15" s="197">
        <f>'Détail des coûts'!F72</f>
        <v>0</v>
      </c>
      <c r="G15" s="104">
        <f>'Détail des coûts'!G72</f>
        <v>0</v>
      </c>
      <c r="H15" s="105"/>
      <c r="I15" s="196">
        <f t="shared" si="0"/>
        <v>0</v>
      </c>
    </row>
    <row r="16" spans="1:10" ht="12" customHeight="1" x14ac:dyDescent="0.2">
      <c r="A16" s="193">
        <v>7</v>
      </c>
      <c r="B16" s="87" t="s">
        <v>115</v>
      </c>
      <c r="C16" s="194">
        <f>'Détail des coûts'!C84</f>
        <v>0</v>
      </c>
      <c r="D16" s="195"/>
      <c r="E16" s="196">
        <f>'Détail des coûts'!E84</f>
        <v>0</v>
      </c>
      <c r="F16" s="197">
        <f>'Détail des coûts'!F84</f>
        <v>0</v>
      </c>
      <c r="G16" s="104">
        <f>'Détail des coûts'!G84</f>
        <v>0</v>
      </c>
      <c r="H16" s="105"/>
      <c r="I16" s="196">
        <f t="shared" si="0"/>
        <v>0</v>
      </c>
    </row>
    <row r="17" spans="1:9" ht="12" customHeight="1" x14ac:dyDescent="0.2">
      <c r="A17" s="193">
        <v>8</v>
      </c>
      <c r="B17" s="87" t="s">
        <v>116</v>
      </c>
      <c r="C17" s="194">
        <f>'Détail des coûts'!C94</f>
        <v>0</v>
      </c>
      <c r="D17" s="195"/>
      <c r="E17" s="196">
        <f>'Détail des coûts'!E94</f>
        <v>0</v>
      </c>
      <c r="F17" s="197">
        <f>'Détail des coûts'!F94</f>
        <v>0</v>
      </c>
      <c r="G17" s="104">
        <f>'Détail des coûts'!G94</f>
        <v>0</v>
      </c>
      <c r="H17" s="105"/>
      <c r="I17" s="196">
        <f t="shared" si="0"/>
        <v>0</v>
      </c>
    </row>
    <row r="18" spans="1:9" ht="12" customHeight="1" x14ac:dyDescent="0.2">
      <c r="A18" s="193">
        <v>9</v>
      </c>
      <c r="B18" s="87" t="s">
        <v>117</v>
      </c>
      <c r="C18" s="194">
        <f>'Détail des coûts'!C100</f>
        <v>0</v>
      </c>
      <c r="D18" s="195"/>
      <c r="E18" s="196">
        <f>'Détail des coûts'!E100</f>
        <v>0</v>
      </c>
      <c r="F18" s="197">
        <f>'Détail des coûts'!F100</f>
        <v>0</v>
      </c>
      <c r="G18" s="104">
        <f>'Détail des coûts'!G100</f>
        <v>0</v>
      </c>
      <c r="H18" s="105"/>
      <c r="I18" s="196">
        <f t="shared" si="0"/>
        <v>0</v>
      </c>
    </row>
    <row r="19" spans="1:9" ht="12" customHeight="1" x14ac:dyDescent="0.2">
      <c r="A19" s="193">
        <v>10</v>
      </c>
      <c r="B19" s="87" t="s">
        <v>118</v>
      </c>
      <c r="C19" s="194">
        <f>'Détail des coûts'!C120</f>
        <v>0</v>
      </c>
      <c r="D19" s="195"/>
      <c r="E19" s="196">
        <f>'Détail des coûts'!E120</f>
        <v>0</v>
      </c>
      <c r="F19" s="197">
        <f>'Détail des coûts'!F120</f>
        <v>0</v>
      </c>
      <c r="G19" s="104">
        <f>'Détail des coûts'!G120</f>
        <v>0</v>
      </c>
      <c r="H19" s="105"/>
      <c r="I19" s="196">
        <f t="shared" si="0"/>
        <v>0</v>
      </c>
    </row>
    <row r="20" spans="1:9" s="86" customFormat="1" ht="12" customHeight="1" x14ac:dyDescent="0.2">
      <c r="A20" s="198"/>
      <c r="B20" s="89" t="s">
        <v>280</v>
      </c>
      <c r="C20" s="204">
        <f>SUM(C13:C19)</f>
        <v>0</v>
      </c>
      <c r="D20" s="200"/>
      <c r="E20" s="205">
        <f>SUM(E13:E19)</f>
        <v>0</v>
      </c>
      <c r="F20" s="206">
        <f>SUM(F13:F19)</f>
        <v>0</v>
      </c>
      <c r="G20" s="207">
        <f>SUM(G13:G19)</f>
        <v>0</v>
      </c>
      <c r="H20" s="208"/>
      <c r="I20" s="205">
        <f>SUM(I13:I19)</f>
        <v>0</v>
      </c>
    </row>
    <row r="21" spans="1:9" ht="6" customHeight="1" x14ac:dyDescent="0.2">
      <c r="A21" s="203"/>
      <c r="B21" s="109"/>
      <c r="C21" s="209"/>
      <c r="D21" s="195"/>
      <c r="E21" s="209"/>
      <c r="F21" s="209"/>
      <c r="G21" s="210"/>
      <c r="H21" s="209"/>
      <c r="I21" s="209"/>
    </row>
    <row r="22" spans="1:9" ht="12" customHeight="1" x14ac:dyDescent="0.2">
      <c r="A22" s="193">
        <v>11</v>
      </c>
      <c r="B22" s="87" t="s">
        <v>119</v>
      </c>
      <c r="C22" s="194">
        <f>'Détail des coûts'!C143</f>
        <v>0</v>
      </c>
      <c r="D22" s="195"/>
      <c r="E22" s="196">
        <f>'Détail des coûts'!E143</f>
        <v>0</v>
      </c>
      <c r="F22" s="197">
        <f>'Détail des coûts'!F143</f>
        <v>0</v>
      </c>
      <c r="G22" s="104">
        <f>'Détail des coûts'!G143</f>
        <v>0</v>
      </c>
      <c r="H22" s="105"/>
      <c r="I22" s="196">
        <f>C22-G22</f>
        <v>0</v>
      </c>
    </row>
    <row r="23" spans="1:9" ht="12" customHeight="1" x14ac:dyDescent="0.2">
      <c r="A23" s="193">
        <v>12</v>
      </c>
      <c r="B23" s="87" t="s">
        <v>120</v>
      </c>
      <c r="C23" s="194">
        <f>'Détail des coûts'!C161</f>
        <v>0</v>
      </c>
      <c r="D23" s="195"/>
      <c r="E23" s="196">
        <f>'Détail des coûts'!E161</f>
        <v>0</v>
      </c>
      <c r="F23" s="197">
        <f>'Détail des coûts'!F161</f>
        <v>0</v>
      </c>
      <c r="G23" s="104">
        <f>'Détail des coûts'!G161</f>
        <v>0</v>
      </c>
      <c r="H23" s="105"/>
      <c r="I23" s="196">
        <f>C23-G23</f>
        <v>0</v>
      </c>
    </row>
    <row r="24" spans="1:9" s="86" customFormat="1" ht="12" customHeight="1" x14ac:dyDescent="0.2">
      <c r="A24" s="198"/>
      <c r="B24" s="89" t="s">
        <v>281</v>
      </c>
      <c r="C24" s="199">
        <f>SUM(C22:C23)</f>
        <v>0</v>
      </c>
      <c r="D24" s="200"/>
      <c r="E24" s="201">
        <f>SUM(E22:E23)</f>
        <v>0</v>
      </c>
      <c r="F24" s="202">
        <f>SUM(F22:F23)</f>
        <v>0</v>
      </c>
      <c r="G24" s="106">
        <f>SUM(G22:G23)</f>
        <v>0</v>
      </c>
      <c r="H24" s="107"/>
      <c r="I24" s="201">
        <f>SUM(I22:I23)</f>
        <v>0</v>
      </c>
    </row>
    <row r="25" spans="1:9" ht="6" customHeight="1" x14ac:dyDescent="0.2">
      <c r="A25" s="203"/>
      <c r="B25" s="109"/>
      <c r="C25" s="108"/>
      <c r="D25" s="195"/>
      <c r="E25" s="108"/>
      <c r="F25" s="108"/>
      <c r="G25" s="181"/>
      <c r="H25" s="108"/>
      <c r="I25" s="108"/>
    </row>
    <row r="26" spans="1:9" s="86" customFormat="1" ht="12" customHeight="1" x14ac:dyDescent="0.2">
      <c r="A26" s="198"/>
      <c r="B26" s="89" t="s">
        <v>282</v>
      </c>
      <c r="C26" s="199">
        <f>C20+C24</f>
        <v>0</v>
      </c>
      <c r="D26" s="200"/>
      <c r="E26" s="243"/>
      <c r="F26" s="249"/>
      <c r="G26" s="243"/>
      <c r="H26" s="243"/>
      <c r="I26" s="243"/>
    </row>
    <row r="27" spans="1:9" ht="6" customHeight="1" x14ac:dyDescent="0.2">
      <c r="A27" s="203"/>
      <c r="B27" s="109"/>
      <c r="C27" s="108"/>
      <c r="D27" s="195"/>
      <c r="E27" s="108"/>
      <c r="F27" s="108"/>
      <c r="G27" s="181"/>
      <c r="H27" s="108"/>
      <c r="I27" s="108"/>
    </row>
    <row r="28" spans="1:9" ht="12" customHeight="1" x14ac:dyDescent="0.2">
      <c r="A28" s="193">
        <v>13</v>
      </c>
      <c r="B28" s="87" t="s">
        <v>276</v>
      </c>
      <c r="C28" s="194">
        <f>'Détail des coûts'!C176</f>
        <v>0</v>
      </c>
      <c r="D28" s="195"/>
      <c r="E28" s="196">
        <f>'Détail des coûts'!E176</f>
        <v>0</v>
      </c>
      <c r="F28" s="197">
        <f>'Détail des coûts'!F176</f>
        <v>0</v>
      </c>
      <c r="G28" s="104">
        <f>'Détail des coûts'!G176</f>
        <v>0</v>
      </c>
      <c r="H28" s="105"/>
      <c r="I28" s="196">
        <f>C28-G28</f>
        <v>0</v>
      </c>
    </row>
    <row r="29" spans="1:9" ht="12" customHeight="1" x14ac:dyDescent="0.2">
      <c r="A29" s="193">
        <v>14</v>
      </c>
      <c r="B29" s="87" t="s">
        <v>288</v>
      </c>
      <c r="C29" s="194">
        <f>'Détail des coûts'!C195</f>
        <v>0</v>
      </c>
      <c r="D29" s="195"/>
      <c r="E29" s="196">
        <f>'Détail des coûts'!E195</f>
        <v>0</v>
      </c>
      <c r="F29" s="197">
        <f>'Détail des coûts'!F195</f>
        <v>0</v>
      </c>
      <c r="G29" s="104">
        <f>'Détail des coûts'!G195</f>
        <v>0</v>
      </c>
      <c r="H29" s="105"/>
      <c r="I29" s="196">
        <f>C29-G29</f>
        <v>0</v>
      </c>
    </row>
    <row r="30" spans="1:9" s="86" customFormat="1" ht="12" customHeight="1" x14ac:dyDescent="0.2">
      <c r="A30" s="211"/>
      <c r="B30" s="89" t="s">
        <v>286</v>
      </c>
      <c r="C30" s="199">
        <f>SUM(C28:C29)</f>
        <v>0</v>
      </c>
      <c r="D30" s="200"/>
      <c r="E30" s="201">
        <f>SUM(E28:E29)</f>
        <v>0</v>
      </c>
      <c r="F30" s="202">
        <f>SUM(F28:F29)</f>
        <v>0</v>
      </c>
      <c r="G30" s="106">
        <f>SUM(G28:G29)</f>
        <v>0</v>
      </c>
      <c r="H30" s="107"/>
      <c r="I30" s="201">
        <f>SUM(I28:I29)</f>
        <v>0</v>
      </c>
    </row>
    <row r="31" spans="1:9" ht="6" customHeight="1" x14ac:dyDescent="0.2">
      <c r="A31" s="212"/>
      <c r="B31" s="109"/>
      <c r="C31" s="108"/>
      <c r="D31" s="195"/>
      <c r="E31" s="108"/>
      <c r="F31" s="108"/>
      <c r="G31" s="181"/>
      <c r="H31" s="108"/>
      <c r="I31" s="108"/>
    </row>
    <row r="32" spans="1:9" ht="12" customHeight="1" x14ac:dyDescent="0.2">
      <c r="A32" s="193">
        <v>15</v>
      </c>
      <c r="B32" s="87" t="s">
        <v>121</v>
      </c>
      <c r="C32" s="194">
        <f>'Détail des coûts'!C211</f>
        <v>0</v>
      </c>
      <c r="D32" s="195"/>
      <c r="E32" s="196">
        <f>'Détail des coûts'!E211</f>
        <v>0</v>
      </c>
      <c r="F32" s="197">
        <f>'Détail des coûts'!F211</f>
        <v>0</v>
      </c>
      <c r="G32" s="104">
        <f>'Détail des coûts'!G211</f>
        <v>0</v>
      </c>
      <c r="H32" s="105"/>
      <c r="I32" s="196">
        <f>C32-G32</f>
        <v>0</v>
      </c>
    </row>
    <row r="33" spans="1:9" ht="12" customHeight="1" x14ac:dyDescent="0.2">
      <c r="A33" s="211"/>
      <c r="B33" s="89" t="s">
        <v>284</v>
      </c>
      <c r="C33" s="199">
        <f>SUM(C32:C32)</f>
        <v>0</v>
      </c>
      <c r="D33" s="195"/>
      <c r="E33" s="201">
        <f>SUM(E32:E32)</f>
        <v>0</v>
      </c>
      <c r="F33" s="202">
        <f>SUM(F32:F32)</f>
        <v>0</v>
      </c>
      <c r="G33" s="106">
        <f>SUM(G32:G32)</f>
        <v>0</v>
      </c>
      <c r="H33" s="107"/>
      <c r="I33" s="201">
        <f>SUM(I32:I32)</f>
        <v>0</v>
      </c>
    </row>
    <row r="34" spans="1:9" ht="12" customHeight="1" x14ac:dyDescent="0.2">
      <c r="A34" s="211"/>
      <c r="B34" s="242"/>
      <c r="C34" s="243"/>
      <c r="D34" s="13"/>
      <c r="E34" s="243"/>
      <c r="F34" s="243"/>
      <c r="G34" s="248"/>
      <c r="H34" s="243"/>
      <c r="I34" s="243"/>
    </row>
    <row r="35" spans="1:9" x14ac:dyDescent="0.2">
      <c r="A35" s="212"/>
      <c r="B35" s="89" t="s">
        <v>285</v>
      </c>
      <c r="C35" s="108"/>
      <c r="D35" s="195"/>
      <c r="E35" s="108"/>
      <c r="F35" s="108"/>
      <c r="G35" s="181"/>
      <c r="H35" s="108"/>
      <c r="I35" s="108"/>
    </row>
    <row r="36" spans="1:9" s="86" customFormat="1" ht="12" customHeight="1" x14ac:dyDescent="0.2">
      <c r="A36" s="213" t="s">
        <v>0</v>
      </c>
      <c r="B36" s="88" t="s">
        <v>122</v>
      </c>
      <c r="C36" s="199">
        <f>'Détail des coûts'!C215</f>
        <v>0</v>
      </c>
      <c r="D36" s="200"/>
      <c r="E36" s="201">
        <f>'Détail des coûts'!E215</f>
        <v>0</v>
      </c>
      <c r="F36" s="250">
        <f>'Détail des coûts'!F215</f>
        <v>0</v>
      </c>
      <c r="G36" s="251">
        <f>'Détail des coûts'!G215</f>
        <v>0</v>
      </c>
      <c r="H36" s="107"/>
      <c r="I36" s="201">
        <f>C36-G36</f>
        <v>0</v>
      </c>
    </row>
    <row r="37" spans="1:9" s="86" customFormat="1" ht="12" customHeight="1" x14ac:dyDescent="0.2">
      <c r="A37" s="213" t="s">
        <v>100</v>
      </c>
      <c r="B37" s="88" t="s">
        <v>123</v>
      </c>
      <c r="C37" s="199">
        <f>'Détail des coûts'!C217</f>
        <v>0</v>
      </c>
      <c r="D37" s="200"/>
      <c r="E37" s="243"/>
      <c r="F37" s="252"/>
      <c r="G37" s="253"/>
      <c r="H37" s="243"/>
      <c r="I37" s="243"/>
    </row>
    <row r="38" spans="1:9" ht="6" customHeight="1" x14ac:dyDescent="0.2">
      <c r="A38" s="212"/>
      <c r="B38" s="13"/>
      <c r="C38" s="110"/>
      <c r="D38" s="195"/>
      <c r="E38" s="110"/>
      <c r="F38" s="110"/>
      <c r="G38" s="183"/>
      <c r="H38" s="110"/>
      <c r="I38" s="110"/>
    </row>
    <row r="39" spans="1:9" s="86" customFormat="1" ht="12" customHeight="1" x14ac:dyDescent="0.2">
      <c r="A39" s="213" t="s">
        <v>7</v>
      </c>
      <c r="B39" s="88" t="s">
        <v>124</v>
      </c>
      <c r="C39" s="199">
        <f>'Détail des coûts'!C219</f>
        <v>0</v>
      </c>
      <c r="D39" s="200"/>
      <c r="E39" s="201">
        <f>'Détail des coûts'!E219</f>
        <v>0</v>
      </c>
      <c r="F39" s="202">
        <f>'Détail des coûts'!F219</f>
        <v>0</v>
      </c>
      <c r="G39" s="106">
        <f>'Détail des coûts'!G219</f>
        <v>0</v>
      </c>
      <c r="H39" s="107"/>
      <c r="I39" s="201">
        <f>C39-G39</f>
        <v>0</v>
      </c>
    </row>
    <row r="40" spans="1:9" ht="12" customHeight="1" x14ac:dyDescent="0.2">
      <c r="A40" s="212"/>
      <c r="B40" s="13"/>
      <c r="C40" s="110"/>
      <c r="D40" s="195"/>
      <c r="E40" s="110"/>
      <c r="F40" s="110"/>
      <c r="G40" s="183"/>
      <c r="H40" s="110"/>
      <c r="I40" s="110"/>
    </row>
    <row r="41" spans="1:9" s="86" customFormat="1" ht="12" customHeight="1" thickBot="1" x14ac:dyDescent="0.25">
      <c r="A41" s="132"/>
      <c r="B41" s="131" t="s">
        <v>1</v>
      </c>
      <c r="C41" s="90">
        <f>'Détail des coûts'!C222</f>
        <v>0</v>
      </c>
      <c r="E41" s="91">
        <f>'Détail des coûts'!E222</f>
        <v>0</v>
      </c>
      <c r="F41" s="92">
        <f>'Détail des coûts'!F222</f>
        <v>0</v>
      </c>
      <c r="G41" s="93">
        <f>'Détail des coûts'!G222</f>
        <v>0</v>
      </c>
      <c r="H41" s="94"/>
      <c r="I41" s="90">
        <f>I11+I20+I24+I30+I33+I36+I37+I39</f>
        <v>0</v>
      </c>
    </row>
    <row r="42" spans="1:9" ht="12" customHeight="1" thickTop="1" x14ac:dyDescent="0.2">
      <c r="B42" s="7"/>
      <c r="C42" s="7"/>
      <c r="D42" s="7"/>
      <c r="E42" s="7"/>
      <c r="F42" s="7"/>
      <c r="G42" s="7"/>
      <c r="H42" s="7"/>
      <c r="I42" s="7"/>
    </row>
    <row r="43" spans="1:9" s="2" customFormat="1" x14ac:dyDescent="0.2">
      <c r="A43" s="7"/>
      <c r="B43" s="29"/>
      <c r="C43" s="29"/>
      <c r="D43" s="29"/>
      <c r="E43" s="29"/>
      <c r="G43" s="29"/>
    </row>
    <row r="44" spans="1:9" x14ac:dyDescent="0.2">
      <c r="G44" s="29"/>
      <c r="H44" s="75"/>
    </row>
    <row r="45" spans="1:9" x14ac:dyDescent="0.2">
      <c r="G45" s="29"/>
      <c r="H45" s="75"/>
    </row>
    <row r="46" spans="1:9" s="2" customFormat="1" x14ac:dyDescent="0.2">
      <c r="F46" s="86"/>
    </row>
    <row r="47" spans="1:9" s="2" customFormat="1" ht="33" customHeight="1" x14ac:dyDescent="0.2">
      <c r="A47" s="264"/>
      <c r="B47" s="264"/>
      <c r="C47" s="264"/>
      <c r="D47" s="75"/>
      <c r="E47" s="265"/>
      <c r="F47" s="265"/>
    </row>
    <row r="48" spans="1:9" s="2" customFormat="1" x14ac:dyDescent="0.2">
      <c r="A48" s="75" t="s">
        <v>125</v>
      </c>
      <c r="B48" s="86"/>
      <c r="C48" s="86"/>
      <c r="D48" s="86"/>
      <c r="E48" s="75" t="s">
        <v>126</v>
      </c>
    </row>
    <row r="49" spans="1:9" s="2" customFormat="1" x14ac:dyDescent="0.2">
      <c r="A49" s="95"/>
      <c r="B49" s="95"/>
      <c r="C49" s="95"/>
      <c r="D49" s="95"/>
      <c r="E49" s="95"/>
      <c r="F49" s="95"/>
      <c r="G49" s="95"/>
      <c r="H49" s="95"/>
      <c r="I49" s="95"/>
    </row>
    <row r="50" spans="1:9" s="2" customFormat="1" x14ac:dyDescent="0.2">
      <c r="A50" s="95"/>
      <c r="B50" s="95"/>
      <c r="C50" s="95"/>
      <c r="D50" s="95"/>
      <c r="E50" s="95"/>
      <c r="F50" s="95"/>
      <c r="G50" s="95"/>
      <c r="H50" s="95"/>
      <c r="I50" s="95"/>
    </row>
    <row r="51" spans="1:9" s="2" customFormat="1" x14ac:dyDescent="0.2">
      <c r="A51" s="95"/>
      <c r="B51" s="95"/>
      <c r="C51" s="95"/>
      <c r="D51" s="95"/>
      <c r="E51" s="95"/>
      <c r="F51" s="95"/>
      <c r="G51" s="95"/>
      <c r="H51" s="95"/>
      <c r="I51" s="95"/>
    </row>
    <row r="52" spans="1:9" s="2" customFormat="1" x14ac:dyDescent="0.2">
      <c r="A52" s="95"/>
      <c r="B52" s="95"/>
      <c r="C52" s="95"/>
      <c r="D52" s="95"/>
      <c r="E52" s="95"/>
      <c r="F52" s="95"/>
      <c r="G52" s="95"/>
      <c r="H52" s="95"/>
      <c r="I52" s="95"/>
    </row>
    <row r="53" spans="1:9" s="2" customFormat="1" x14ac:dyDescent="0.2">
      <c r="A53" s="95"/>
      <c r="B53" s="95"/>
      <c r="C53" s="95"/>
      <c r="D53" s="95"/>
      <c r="E53" s="95"/>
      <c r="F53" s="95"/>
      <c r="G53" s="95"/>
      <c r="H53" s="95"/>
      <c r="I53" s="95"/>
    </row>
    <row r="54" spans="1:9" s="2" customFormat="1" ht="12.75" customHeight="1" x14ac:dyDescent="0.2">
      <c r="A54" s="96"/>
      <c r="B54" s="96"/>
      <c r="C54" s="96"/>
      <c r="D54" s="96"/>
      <c r="E54" s="96"/>
      <c r="F54" s="96"/>
      <c r="G54" s="96"/>
      <c r="H54" s="96"/>
      <c r="I54" s="96"/>
    </row>
    <row r="55" spans="1:9" s="2" customFormat="1" x14ac:dyDescent="0.2">
      <c r="H55" s="29"/>
    </row>
  </sheetData>
  <sheetProtection password="E931" sheet="1" objects="1" scenarios="1" selectLockedCells="1"/>
  <mergeCells count="6">
    <mergeCell ref="C1:F1"/>
    <mergeCell ref="C2:F2"/>
    <mergeCell ref="C3:F3"/>
    <mergeCell ref="C4:F4"/>
    <mergeCell ref="A47:C47"/>
    <mergeCell ref="E47:F47"/>
  </mergeCells>
  <pageMargins left="0.55118110236220474" right="0.55118110236220474" top="1.1811023622047245" bottom="0.98425196850393704" header="0.51181102362204722" footer="0.51181102362204722"/>
  <pageSetup scale="74" orientation="landscape" r:id="rId1"/>
  <headerFooter alignWithMargins="0">
    <oddHeader>&amp;L&amp;G&amp;R&amp;"Arial,Gras"&amp;12VOLET EXPÉRIMENTAL
3PC
PHASE II : RAPPORT FINAL
DÉTAILLÉ DES COÛTS
&amp;A</oddHeader>
    <oddFooter>&amp;L&amp;8Fonds des médias du Canada - Volet Expérimental - Modèle de rapport de coûts de production - Version 1.3&amp;R&amp;9&amp;P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54"/>
  <sheetViews>
    <sheetView zoomScaleNormal="100" workbookViewId="0">
      <selection activeCell="A46" sqref="A46:C46"/>
    </sheetView>
  </sheetViews>
  <sheetFormatPr defaultColWidth="11.42578125" defaultRowHeight="12" x14ac:dyDescent="0.2"/>
  <cols>
    <col min="1" max="1" width="6.42578125" style="137" customWidth="1"/>
    <col min="2" max="2" width="54.140625" style="137" bestFit="1" customWidth="1"/>
    <col min="3" max="3" width="10" style="137" bestFit="1" customWidth="1"/>
    <col min="4" max="4" width="12" style="137" bestFit="1" customWidth="1"/>
    <col min="5" max="5" width="7.7109375" style="137" customWidth="1"/>
    <col min="6" max="7" width="10" style="137" customWidth="1"/>
    <col min="8" max="8" width="10" style="135" customWidth="1"/>
    <col min="9" max="11" width="10" style="137" customWidth="1"/>
    <col min="12" max="12" width="6" style="137" customWidth="1"/>
    <col min="13" max="14" width="10" style="137" customWidth="1"/>
    <col min="15" max="15" width="10" style="135" customWidth="1"/>
    <col min="16" max="16" width="10" style="137" customWidth="1"/>
    <col min="17" max="18" width="13.140625" style="137" bestFit="1" customWidth="1"/>
    <col min="19" max="19" width="10.140625" style="137" bestFit="1" customWidth="1"/>
    <col min="20" max="20" width="11.85546875" style="137" bestFit="1" customWidth="1"/>
    <col min="21" max="16384" width="11.42578125" style="137"/>
  </cols>
  <sheetData>
    <row r="1" spans="1:18" s="129" customFormat="1" ht="15.75" customHeight="1" x14ac:dyDescent="0.2">
      <c r="B1" s="71" t="s">
        <v>102</v>
      </c>
      <c r="C1" s="276" t="str">
        <f>IF('Page sommaire'!C1:F1="","",'Page sommaire'!C1:F1)</f>
        <v/>
      </c>
      <c r="D1" s="276"/>
      <c r="E1" s="276"/>
      <c r="F1" s="276"/>
      <c r="H1" s="46"/>
      <c r="O1" s="46"/>
    </row>
    <row r="2" spans="1:18" s="129" customFormat="1" ht="15.75" customHeight="1" x14ac:dyDescent="0.2">
      <c r="B2" s="71" t="s">
        <v>231</v>
      </c>
      <c r="C2" s="276" t="str">
        <f>IF('Page sommaire'!C2:F2="","",'Page sommaire'!C2:F2)</f>
        <v/>
      </c>
      <c r="D2" s="276"/>
      <c r="E2" s="276"/>
      <c r="F2" s="277"/>
      <c r="H2" s="46"/>
      <c r="O2" s="46"/>
    </row>
    <row r="3" spans="1:18" s="129" customFormat="1" ht="15.75" customHeight="1" x14ac:dyDescent="0.2">
      <c r="B3" s="71" t="s">
        <v>103</v>
      </c>
      <c r="C3" s="276" t="str">
        <f>IF('Page sommaire'!C3:F3="","",'Page sommaire'!C3:F3)</f>
        <v/>
      </c>
      <c r="D3" s="276"/>
      <c r="E3" s="276"/>
      <c r="F3" s="277"/>
      <c r="H3" s="46"/>
      <c r="O3" s="46"/>
    </row>
    <row r="4" spans="1:18" s="129" customFormat="1" ht="15.75" customHeight="1" x14ac:dyDescent="0.2">
      <c r="B4" s="71" t="s">
        <v>104</v>
      </c>
      <c r="C4" s="278" t="str">
        <f>IF('Page sommaire'!C4:F4="","",'Page sommaire'!C4:F4)</f>
        <v/>
      </c>
      <c r="D4" s="278"/>
      <c r="E4" s="278"/>
      <c r="F4" s="278"/>
      <c r="H4" s="46"/>
      <c r="O4" s="46"/>
    </row>
    <row r="5" spans="1:18" s="129" customFormat="1" ht="15.75" customHeight="1" x14ac:dyDescent="0.2">
      <c r="B5" s="134"/>
      <c r="C5" s="215"/>
      <c r="D5" s="215"/>
      <c r="E5" s="215"/>
      <c r="F5" s="171"/>
      <c r="H5" s="46"/>
      <c r="O5" s="46"/>
    </row>
    <row r="6" spans="1:18" ht="25.5" customHeight="1" x14ac:dyDescent="0.2">
      <c r="A6" s="136"/>
      <c r="B6" s="136"/>
      <c r="C6" s="136"/>
      <c r="D6" s="136"/>
      <c r="E6" s="135"/>
      <c r="F6" s="279" t="s">
        <v>132</v>
      </c>
      <c r="G6" s="274"/>
      <c r="H6" s="280"/>
      <c r="I6" s="274" t="s">
        <v>131</v>
      </c>
      <c r="J6" s="274"/>
      <c r="K6" s="268"/>
      <c r="M6" s="266" t="s">
        <v>133</v>
      </c>
      <c r="N6" s="267"/>
      <c r="O6" s="268" t="s">
        <v>134</v>
      </c>
      <c r="P6" s="266"/>
    </row>
    <row r="7" spans="1:18" s="143" customFormat="1" ht="27" customHeight="1" x14ac:dyDescent="0.2">
      <c r="A7" s="138" t="s">
        <v>105</v>
      </c>
      <c r="B7" s="139" t="s">
        <v>106</v>
      </c>
      <c r="C7" s="176" t="s">
        <v>107</v>
      </c>
      <c r="D7" s="82" t="s">
        <v>138</v>
      </c>
      <c r="E7" s="83"/>
      <c r="F7" s="140" t="s">
        <v>128</v>
      </c>
      <c r="G7" s="140" t="s">
        <v>129</v>
      </c>
      <c r="H7" s="141" t="s">
        <v>130</v>
      </c>
      <c r="I7" s="142" t="s">
        <v>128</v>
      </c>
      <c r="J7" s="140" t="s">
        <v>129</v>
      </c>
      <c r="K7" s="140" t="s">
        <v>130</v>
      </c>
      <c r="L7" s="79"/>
      <c r="M7" s="140" t="s">
        <v>135</v>
      </c>
      <c r="N7" s="111" t="s">
        <v>136</v>
      </c>
      <c r="O7" s="142" t="s">
        <v>135</v>
      </c>
      <c r="P7" s="140" t="s">
        <v>136</v>
      </c>
      <c r="Q7" s="79"/>
      <c r="R7" s="85"/>
    </row>
    <row r="8" spans="1:18" s="145" customFormat="1" ht="12" customHeight="1" x14ac:dyDescent="0.2">
      <c r="A8" s="144">
        <v>1</v>
      </c>
      <c r="B8" s="87" t="s">
        <v>109</v>
      </c>
      <c r="C8" s="177">
        <f>'Détail des coûts'!C11</f>
        <v>0</v>
      </c>
      <c r="D8" s="104">
        <f>'Détail des coûts'!G11</f>
        <v>0</v>
      </c>
      <c r="E8" s="105"/>
      <c r="F8" s="146">
        <f>'Détail des coûts'!AA11</f>
        <v>0</v>
      </c>
      <c r="G8" s="146">
        <f>'Détail des coûts'!AB11</f>
        <v>0</v>
      </c>
      <c r="H8" s="172">
        <f>'Détail des coûts'!AC11</f>
        <v>0</v>
      </c>
      <c r="I8" s="147">
        <f>'Détail des coûts'!AD11</f>
        <v>0</v>
      </c>
      <c r="J8" s="146">
        <f>'Détail des coûts'!AE11</f>
        <v>0</v>
      </c>
      <c r="K8" s="146">
        <f>'Détail des coûts'!AF11</f>
        <v>0</v>
      </c>
      <c r="M8" s="146">
        <f>'Détail des coûts'!AH11</f>
        <v>0</v>
      </c>
      <c r="N8" s="172">
        <f>'Détail des coûts'!AI11</f>
        <v>0</v>
      </c>
      <c r="O8" s="147">
        <f>'Détail des coûts'!AJ11</f>
        <v>0</v>
      </c>
      <c r="P8" s="146">
        <f>'Détail des coûts'!AK11</f>
        <v>0</v>
      </c>
    </row>
    <row r="9" spans="1:18" s="145" customFormat="1" ht="12" customHeight="1" x14ac:dyDescent="0.2">
      <c r="A9" s="144">
        <v>2</v>
      </c>
      <c r="B9" s="87" t="s">
        <v>110</v>
      </c>
      <c r="C9" s="177">
        <f>'Détail des coûts'!C21</f>
        <v>0</v>
      </c>
      <c r="D9" s="104">
        <f>'Détail des coûts'!G21</f>
        <v>0</v>
      </c>
      <c r="E9" s="105"/>
      <c r="F9" s="146">
        <f>'Détail des coûts'!AA21</f>
        <v>0</v>
      </c>
      <c r="G9" s="146">
        <f>'Détail des coûts'!AB21</f>
        <v>0</v>
      </c>
      <c r="H9" s="172">
        <f>'Détail des coûts'!AC21</f>
        <v>0</v>
      </c>
      <c r="I9" s="147">
        <f>'Détail des coûts'!AD21</f>
        <v>0</v>
      </c>
      <c r="J9" s="146">
        <f>'Détail des coûts'!AE21</f>
        <v>0</v>
      </c>
      <c r="K9" s="146">
        <f>'Détail des coûts'!AF21</f>
        <v>0</v>
      </c>
      <c r="M9" s="146">
        <f>'Détail des coûts'!AH21</f>
        <v>0</v>
      </c>
      <c r="N9" s="172">
        <f>'Détail des coûts'!AI21</f>
        <v>0</v>
      </c>
      <c r="O9" s="147">
        <f>'Détail des coûts'!AJ21</f>
        <v>0</v>
      </c>
      <c r="P9" s="146">
        <f>'Détail des coûts'!AK21</f>
        <v>0</v>
      </c>
    </row>
    <row r="10" spans="1:18" s="145" customFormat="1" ht="12" customHeight="1" x14ac:dyDescent="0.2">
      <c r="A10" s="144">
        <v>3</v>
      </c>
      <c r="B10" s="87" t="s">
        <v>111</v>
      </c>
      <c r="C10" s="177">
        <f>'Détail des coûts'!C29</f>
        <v>0</v>
      </c>
      <c r="D10" s="104">
        <f>'Détail des coûts'!G29</f>
        <v>0</v>
      </c>
      <c r="E10" s="105"/>
      <c r="F10" s="146">
        <f>'Détail des coûts'!AA29</f>
        <v>0</v>
      </c>
      <c r="G10" s="146">
        <f>'Détail des coûts'!AB29</f>
        <v>0</v>
      </c>
      <c r="H10" s="172">
        <f>'Détail des coûts'!AC29</f>
        <v>0</v>
      </c>
      <c r="I10" s="147">
        <f>'Détail des coûts'!AD29</f>
        <v>0</v>
      </c>
      <c r="J10" s="146">
        <f>'Détail des coûts'!AE29</f>
        <v>0</v>
      </c>
      <c r="K10" s="146">
        <f>'Détail des coûts'!AF29</f>
        <v>0</v>
      </c>
      <c r="M10" s="146">
        <f>'Détail des coûts'!AH29</f>
        <v>0</v>
      </c>
      <c r="N10" s="172">
        <f>'Détail des coûts'!AI29</f>
        <v>0</v>
      </c>
      <c r="O10" s="147">
        <f>'Détail des coûts'!AJ29</f>
        <v>0</v>
      </c>
      <c r="P10" s="146">
        <f>'Détail des coûts'!AK29</f>
        <v>0</v>
      </c>
    </row>
    <row r="11" spans="1:18" s="149" customFormat="1" ht="12" customHeight="1" x14ac:dyDescent="0.2">
      <c r="A11" s="148"/>
      <c r="B11" s="88" t="s">
        <v>279</v>
      </c>
      <c r="C11" s="178">
        <f>SUM(C8:C10)</f>
        <v>0</v>
      </c>
      <c r="D11" s="106">
        <f>SUM(D8:D10)</f>
        <v>0</v>
      </c>
      <c r="E11" s="107"/>
      <c r="F11" s="150">
        <f t="shared" ref="F11:K11" si="0">SUM(F8:F10)</f>
        <v>0</v>
      </c>
      <c r="G11" s="150">
        <f t="shared" si="0"/>
        <v>0</v>
      </c>
      <c r="H11" s="160">
        <f t="shared" si="0"/>
        <v>0</v>
      </c>
      <c r="I11" s="151">
        <f t="shared" si="0"/>
        <v>0</v>
      </c>
      <c r="J11" s="150">
        <f t="shared" si="0"/>
        <v>0</v>
      </c>
      <c r="K11" s="150">
        <f t="shared" si="0"/>
        <v>0</v>
      </c>
      <c r="M11" s="150">
        <f>SUM(M8:M10)</f>
        <v>0</v>
      </c>
      <c r="N11" s="160">
        <f>SUM(N8:N10)</f>
        <v>0</v>
      </c>
      <c r="O11" s="151">
        <f>SUM(O8:O10)</f>
        <v>0</v>
      </c>
      <c r="P11" s="150">
        <f>SUM(P8:P10)</f>
        <v>0</v>
      </c>
    </row>
    <row r="12" spans="1:18" s="145" customFormat="1" ht="6" customHeight="1" x14ac:dyDescent="0.2">
      <c r="A12" s="152"/>
      <c r="B12" s="13"/>
      <c r="C12" s="108"/>
      <c r="D12" s="181"/>
      <c r="E12" s="108"/>
      <c r="I12" s="174"/>
      <c r="O12" s="174"/>
    </row>
    <row r="13" spans="1:18" s="145" customFormat="1" ht="12" customHeight="1" x14ac:dyDescent="0.2">
      <c r="A13" s="144">
        <v>4</v>
      </c>
      <c r="B13" s="87" t="s">
        <v>112</v>
      </c>
      <c r="C13" s="177">
        <f>'Détail des coûts'!C43</f>
        <v>0</v>
      </c>
      <c r="D13" s="104">
        <f>'Détail des coûts'!G43</f>
        <v>0</v>
      </c>
      <c r="E13" s="105"/>
      <c r="F13" s="153">
        <f>'Détail des coûts'!AA43</f>
        <v>0</v>
      </c>
      <c r="G13" s="153">
        <f>'Détail des coûts'!AB43</f>
        <v>0</v>
      </c>
      <c r="H13" s="173">
        <f>'Détail des coûts'!AC43</f>
        <v>0</v>
      </c>
      <c r="I13" s="154">
        <f>'Détail des coûts'!AD43</f>
        <v>0</v>
      </c>
      <c r="J13" s="153">
        <f>'Détail des coûts'!AE43</f>
        <v>0</v>
      </c>
      <c r="K13" s="153">
        <f>'Détail des coûts'!AF43</f>
        <v>0</v>
      </c>
      <c r="M13" s="153">
        <f>'Détail des coûts'!AH43</f>
        <v>0</v>
      </c>
      <c r="N13" s="173">
        <f>'Détail des coûts'!AI43</f>
        <v>0</v>
      </c>
      <c r="O13" s="154">
        <f>'Détail des coûts'!AJ43</f>
        <v>0</v>
      </c>
      <c r="P13" s="153">
        <f>'Détail des coûts'!AK43</f>
        <v>0</v>
      </c>
    </row>
    <row r="14" spans="1:18" s="145" customFormat="1" ht="12" customHeight="1" x14ac:dyDescent="0.2">
      <c r="A14" s="144">
        <v>5</v>
      </c>
      <c r="B14" s="87" t="s">
        <v>113</v>
      </c>
      <c r="C14" s="177">
        <f>'Détail des coûts'!C56</f>
        <v>0</v>
      </c>
      <c r="D14" s="104">
        <f>'Détail des coûts'!G56</f>
        <v>0</v>
      </c>
      <c r="E14" s="105"/>
      <c r="F14" s="153">
        <f>'Détail des coûts'!AA56</f>
        <v>0</v>
      </c>
      <c r="G14" s="153">
        <f>'Détail des coûts'!AB56</f>
        <v>0</v>
      </c>
      <c r="H14" s="173">
        <f>'Détail des coûts'!AC56</f>
        <v>0</v>
      </c>
      <c r="I14" s="154">
        <f>'Détail des coûts'!AD56</f>
        <v>0</v>
      </c>
      <c r="J14" s="153">
        <f>'Détail des coûts'!AE56</f>
        <v>0</v>
      </c>
      <c r="K14" s="153">
        <f>'Détail des coûts'!AF56</f>
        <v>0</v>
      </c>
      <c r="M14" s="153">
        <f>'Détail des coûts'!AH56</f>
        <v>0</v>
      </c>
      <c r="N14" s="173">
        <f>'Détail des coûts'!AI56</f>
        <v>0</v>
      </c>
      <c r="O14" s="154">
        <f>'Détail des coûts'!AJ56</f>
        <v>0</v>
      </c>
      <c r="P14" s="153">
        <f>'Détail des coûts'!AK56</f>
        <v>0</v>
      </c>
    </row>
    <row r="15" spans="1:18" s="145" customFormat="1" ht="12" customHeight="1" x14ac:dyDescent="0.2">
      <c r="A15" s="144">
        <v>6</v>
      </c>
      <c r="B15" s="87" t="s">
        <v>114</v>
      </c>
      <c r="C15" s="177">
        <f>'Détail des coûts'!C72</f>
        <v>0</v>
      </c>
      <c r="D15" s="104">
        <f>'Détail des coûts'!G72</f>
        <v>0</v>
      </c>
      <c r="E15" s="105"/>
      <c r="F15" s="153">
        <f>'Détail des coûts'!AA72</f>
        <v>0</v>
      </c>
      <c r="G15" s="153">
        <f>'Détail des coûts'!AB72</f>
        <v>0</v>
      </c>
      <c r="H15" s="173">
        <f>'Détail des coûts'!AC72</f>
        <v>0</v>
      </c>
      <c r="I15" s="147">
        <f>'Détail des coûts'!AD72</f>
        <v>0</v>
      </c>
      <c r="J15" s="146">
        <f>'Détail des coûts'!AE72</f>
        <v>0</v>
      </c>
      <c r="K15" s="146">
        <f>'Détail des coûts'!AF72</f>
        <v>0</v>
      </c>
      <c r="M15" s="153">
        <f>'Détail des coûts'!AH72</f>
        <v>0</v>
      </c>
      <c r="N15" s="173">
        <f>'Détail des coûts'!AI72</f>
        <v>0</v>
      </c>
      <c r="O15" s="147">
        <f>'Détail des coûts'!AJ72</f>
        <v>0</v>
      </c>
      <c r="P15" s="146">
        <f>'Détail des coûts'!AK72</f>
        <v>0</v>
      </c>
    </row>
    <row r="16" spans="1:18" s="145" customFormat="1" ht="12" customHeight="1" x14ac:dyDescent="0.2">
      <c r="A16" s="144">
        <v>7</v>
      </c>
      <c r="B16" s="87" t="s">
        <v>115</v>
      </c>
      <c r="C16" s="177">
        <f>'Détail des coûts'!C84</f>
        <v>0</v>
      </c>
      <c r="D16" s="104">
        <f>'Détail des coûts'!G84</f>
        <v>0</v>
      </c>
      <c r="E16" s="105"/>
      <c r="F16" s="153">
        <f>'Détail des coûts'!AA84</f>
        <v>0</v>
      </c>
      <c r="G16" s="153">
        <f>'Détail des coûts'!AB84</f>
        <v>0</v>
      </c>
      <c r="H16" s="173">
        <f>'Détail des coûts'!AC84</f>
        <v>0</v>
      </c>
      <c r="I16" s="154">
        <f>'Détail des coûts'!AD84</f>
        <v>0</v>
      </c>
      <c r="J16" s="153">
        <f>'Détail des coûts'!AE84</f>
        <v>0</v>
      </c>
      <c r="K16" s="153">
        <f>'Détail des coûts'!AF84</f>
        <v>0</v>
      </c>
      <c r="M16" s="153">
        <f>'Détail des coûts'!AH84</f>
        <v>0</v>
      </c>
      <c r="N16" s="173">
        <f>'Détail des coûts'!AI84</f>
        <v>0</v>
      </c>
      <c r="O16" s="154">
        <f>'Détail des coûts'!AJ84</f>
        <v>0</v>
      </c>
      <c r="P16" s="153">
        <f>'Détail des coûts'!AK84</f>
        <v>0</v>
      </c>
    </row>
    <row r="17" spans="1:16" s="145" customFormat="1" ht="12" customHeight="1" x14ac:dyDescent="0.2">
      <c r="A17" s="144">
        <v>8</v>
      </c>
      <c r="B17" s="87" t="s">
        <v>116</v>
      </c>
      <c r="C17" s="177">
        <f>'Détail des coûts'!C94</f>
        <v>0</v>
      </c>
      <c r="D17" s="104">
        <f>'Détail des coûts'!G94</f>
        <v>0</v>
      </c>
      <c r="E17" s="105"/>
      <c r="F17" s="146">
        <f>'Détail des coûts'!AA94</f>
        <v>0</v>
      </c>
      <c r="G17" s="146">
        <f>'Détail des coûts'!AB94</f>
        <v>0</v>
      </c>
      <c r="H17" s="172">
        <f>'Détail des coûts'!AC94</f>
        <v>0</v>
      </c>
      <c r="I17" s="147">
        <f>'Détail des coûts'!AD94</f>
        <v>0</v>
      </c>
      <c r="J17" s="146">
        <f>'Détail des coûts'!AE94</f>
        <v>0</v>
      </c>
      <c r="K17" s="146">
        <f>'Détail des coûts'!AF94</f>
        <v>0</v>
      </c>
      <c r="M17" s="146">
        <f>'Détail des coûts'!AH94</f>
        <v>0</v>
      </c>
      <c r="N17" s="172">
        <f>'Détail des coûts'!AI94</f>
        <v>0</v>
      </c>
      <c r="O17" s="147">
        <f>'Détail des coûts'!AJ94</f>
        <v>0</v>
      </c>
      <c r="P17" s="146">
        <f>'Détail des coûts'!AK94</f>
        <v>0</v>
      </c>
    </row>
    <row r="18" spans="1:16" s="145" customFormat="1" ht="12" customHeight="1" x14ac:dyDescent="0.2">
      <c r="A18" s="144">
        <v>9</v>
      </c>
      <c r="B18" s="87" t="s">
        <v>117</v>
      </c>
      <c r="C18" s="177">
        <f>'Détail des coûts'!C100</f>
        <v>0</v>
      </c>
      <c r="D18" s="104">
        <f>'Détail des coûts'!G100</f>
        <v>0</v>
      </c>
      <c r="E18" s="105"/>
      <c r="F18" s="146">
        <f>'Détail des coûts'!AA100</f>
        <v>0</v>
      </c>
      <c r="G18" s="146">
        <f>'Détail des coûts'!AB100</f>
        <v>0</v>
      </c>
      <c r="H18" s="172">
        <f>'Détail des coûts'!AC100</f>
        <v>0</v>
      </c>
      <c r="I18" s="147">
        <f>'Détail des coûts'!AD100</f>
        <v>0</v>
      </c>
      <c r="J18" s="146">
        <f>'Détail des coûts'!AE100</f>
        <v>0</v>
      </c>
      <c r="K18" s="146">
        <f>'Détail des coûts'!AF100</f>
        <v>0</v>
      </c>
      <c r="M18" s="146">
        <f>'Détail des coûts'!AH100</f>
        <v>0</v>
      </c>
      <c r="N18" s="172">
        <f>'Détail des coûts'!AI100</f>
        <v>0</v>
      </c>
      <c r="O18" s="147">
        <f>'Détail des coûts'!AJ100</f>
        <v>0</v>
      </c>
      <c r="P18" s="146">
        <f>'Détail des coûts'!AK100</f>
        <v>0</v>
      </c>
    </row>
    <row r="19" spans="1:16" s="145" customFormat="1" ht="12" customHeight="1" x14ac:dyDescent="0.2">
      <c r="A19" s="144">
        <v>10</v>
      </c>
      <c r="B19" s="87" t="s">
        <v>118</v>
      </c>
      <c r="C19" s="177">
        <f>'Détail des coûts'!C120</f>
        <v>0</v>
      </c>
      <c r="D19" s="104">
        <f>'Détail des coûts'!G120</f>
        <v>0</v>
      </c>
      <c r="E19" s="105"/>
      <c r="F19" s="146">
        <f>'Détail des coûts'!AA120</f>
        <v>0</v>
      </c>
      <c r="G19" s="146">
        <f>'Détail des coûts'!AB120</f>
        <v>0</v>
      </c>
      <c r="H19" s="172">
        <f>'Détail des coûts'!AC120</f>
        <v>0</v>
      </c>
      <c r="I19" s="147">
        <f>'Détail des coûts'!AD120</f>
        <v>0</v>
      </c>
      <c r="J19" s="146">
        <f>'Détail des coûts'!AE120</f>
        <v>0</v>
      </c>
      <c r="K19" s="146">
        <f>'Détail des coûts'!AF120</f>
        <v>0</v>
      </c>
      <c r="M19" s="146">
        <f>'Détail des coûts'!AH120</f>
        <v>0</v>
      </c>
      <c r="N19" s="172">
        <f>'Détail des coûts'!AI120</f>
        <v>0</v>
      </c>
      <c r="O19" s="147">
        <f>'Détail des coûts'!AJ120</f>
        <v>0</v>
      </c>
      <c r="P19" s="146">
        <f>'Détail des coûts'!AK120</f>
        <v>0</v>
      </c>
    </row>
    <row r="20" spans="1:16" s="149" customFormat="1" ht="12" customHeight="1" x14ac:dyDescent="0.2">
      <c r="A20" s="148"/>
      <c r="B20" s="89" t="s">
        <v>280</v>
      </c>
      <c r="C20" s="179">
        <f>SUM(C13:C19)</f>
        <v>0</v>
      </c>
      <c r="D20" s="155">
        <f>SUM(D13:D19)</f>
        <v>0</v>
      </c>
      <c r="E20" s="156"/>
      <c r="F20" s="150">
        <f t="shared" ref="F20:K20" si="1">SUM(F13:F19)</f>
        <v>0</v>
      </c>
      <c r="G20" s="150">
        <f t="shared" si="1"/>
        <v>0</v>
      </c>
      <c r="H20" s="160">
        <f t="shared" si="1"/>
        <v>0</v>
      </c>
      <c r="I20" s="151">
        <f t="shared" si="1"/>
        <v>0</v>
      </c>
      <c r="J20" s="150">
        <f t="shared" si="1"/>
        <v>0</v>
      </c>
      <c r="K20" s="150">
        <f t="shared" si="1"/>
        <v>0</v>
      </c>
      <c r="M20" s="150">
        <f>SUM(M13:M19)</f>
        <v>0</v>
      </c>
      <c r="N20" s="160">
        <f>SUM(N13:N19)</f>
        <v>0</v>
      </c>
      <c r="O20" s="151">
        <f>SUM(O13:O19)</f>
        <v>0</v>
      </c>
      <c r="P20" s="150">
        <f>SUM(P13:P19)</f>
        <v>0</v>
      </c>
    </row>
    <row r="21" spans="1:16" s="145" customFormat="1" ht="6" customHeight="1" x14ac:dyDescent="0.2">
      <c r="A21" s="152"/>
      <c r="B21" s="109"/>
      <c r="C21" s="157"/>
      <c r="D21" s="182"/>
      <c r="E21" s="157"/>
      <c r="I21" s="174"/>
      <c r="O21" s="174"/>
    </row>
    <row r="22" spans="1:16" s="145" customFormat="1" ht="12" customHeight="1" x14ac:dyDescent="0.2">
      <c r="A22" s="144">
        <v>11</v>
      </c>
      <c r="B22" s="87" t="s">
        <v>119</v>
      </c>
      <c r="C22" s="177">
        <f>'Détail des coûts'!C143</f>
        <v>0</v>
      </c>
      <c r="D22" s="104">
        <f>'Détail des coûts'!G143</f>
        <v>0</v>
      </c>
      <c r="E22" s="105"/>
      <c r="F22" s="146">
        <f>'Détail des coûts'!AA143</f>
        <v>0</v>
      </c>
      <c r="G22" s="146">
        <f>'Détail des coûts'!AB143</f>
        <v>0</v>
      </c>
      <c r="H22" s="172">
        <f>'Détail des coûts'!AC143</f>
        <v>0</v>
      </c>
      <c r="I22" s="147">
        <f>'Détail des coûts'!AD143</f>
        <v>0</v>
      </c>
      <c r="J22" s="146">
        <f>'Détail des coûts'!AE143</f>
        <v>0</v>
      </c>
      <c r="K22" s="146">
        <f>'Détail des coûts'!AF143</f>
        <v>0</v>
      </c>
      <c r="M22" s="146">
        <f>'Détail des coûts'!AH143</f>
        <v>0</v>
      </c>
      <c r="N22" s="172">
        <f>'Détail des coûts'!AI143</f>
        <v>0</v>
      </c>
      <c r="O22" s="147">
        <f>'Détail des coûts'!AJ143</f>
        <v>0</v>
      </c>
      <c r="P22" s="146">
        <f>'Détail des coûts'!AK143</f>
        <v>0</v>
      </c>
    </row>
    <row r="23" spans="1:16" s="145" customFormat="1" ht="12" customHeight="1" x14ac:dyDescent="0.2">
      <c r="A23" s="144">
        <v>12</v>
      </c>
      <c r="B23" s="87" t="s">
        <v>120</v>
      </c>
      <c r="C23" s="177">
        <f>'Détail des coûts'!C161</f>
        <v>0</v>
      </c>
      <c r="D23" s="104">
        <f>'Détail des coûts'!G161</f>
        <v>0</v>
      </c>
      <c r="E23" s="105"/>
      <c r="F23" s="146">
        <f>'Détail des coûts'!AA161</f>
        <v>0</v>
      </c>
      <c r="G23" s="146">
        <f>'Détail des coûts'!AB161</f>
        <v>0</v>
      </c>
      <c r="H23" s="172">
        <f>'Détail des coûts'!AC161</f>
        <v>0</v>
      </c>
      <c r="I23" s="147">
        <f>'Détail des coûts'!AD161</f>
        <v>0</v>
      </c>
      <c r="J23" s="146">
        <f>'Détail des coûts'!AE161</f>
        <v>0</v>
      </c>
      <c r="K23" s="146">
        <f>'Détail des coûts'!AF161</f>
        <v>0</v>
      </c>
      <c r="M23" s="146">
        <f>'Détail des coûts'!AH161</f>
        <v>0</v>
      </c>
      <c r="N23" s="172">
        <f>'Détail des coûts'!AI161</f>
        <v>0</v>
      </c>
      <c r="O23" s="147">
        <f>'Détail des coûts'!AJ161</f>
        <v>0</v>
      </c>
      <c r="P23" s="146">
        <f>'Détail des coûts'!AK161</f>
        <v>0</v>
      </c>
    </row>
    <row r="24" spans="1:16" s="149" customFormat="1" ht="12" customHeight="1" x14ac:dyDescent="0.2">
      <c r="A24" s="148"/>
      <c r="B24" s="89" t="s">
        <v>281</v>
      </c>
      <c r="C24" s="178">
        <f>SUM(C22:C23)</f>
        <v>0</v>
      </c>
      <c r="D24" s="106">
        <f>SUM(D22:D23)</f>
        <v>0</v>
      </c>
      <c r="E24" s="107"/>
      <c r="F24" s="150">
        <f t="shared" ref="F24:K24" si="2">SUM(F22:F23)</f>
        <v>0</v>
      </c>
      <c r="G24" s="150">
        <f t="shared" si="2"/>
        <v>0</v>
      </c>
      <c r="H24" s="160">
        <f t="shared" si="2"/>
        <v>0</v>
      </c>
      <c r="I24" s="151">
        <f t="shared" si="2"/>
        <v>0</v>
      </c>
      <c r="J24" s="150">
        <f t="shared" si="2"/>
        <v>0</v>
      </c>
      <c r="K24" s="150">
        <f t="shared" si="2"/>
        <v>0</v>
      </c>
      <c r="M24" s="150">
        <f>SUM(M22:M23)</f>
        <v>0</v>
      </c>
      <c r="N24" s="160">
        <f>SUM(N22:N23)</f>
        <v>0</v>
      </c>
      <c r="O24" s="151">
        <f>SUM(O22:O23)</f>
        <v>0</v>
      </c>
      <c r="P24" s="150">
        <f>SUM(P22:P23)</f>
        <v>0</v>
      </c>
    </row>
    <row r="25" spans="1:16" s="145" customFormat="1" ht="6" customHeight="1" x14ac:dyDescent="0.2">
      <c r="A25" s="152"/>
      <c r="B25" s="109"/>
      <c r="C25" s="108"/>
      <c r="D25" s="181"/>
      <c r="E25" s="108"/>
      <c r="I25" s="174"/>
      <c r="O25" s="174"/>
    </row>
    <row r="26" spans="1:16" s="149" customFormat="1" ht="12" customHeight="1" x14ac:dyDescent="0.2">
      <c r="A26" s="148"/>
      <c r="B26" s="89" t="s">
        <v>282</v>
      </c>
      <c r="C26" s="179">
        <f>C20+C24</f>
        <v>0</v>
      </c>
      <c r="D26" s="240"/>
      <c r="E26" s="239"/>
      <c r="F26" s="239"/>
      <c r="G26" s="239"/>
      <c r="H26" s="241"/>
      <c r="I26" s="239"/>
      <c r="J26" s="239"/>
      <c r="K26" s="239"/>
      <c r="L26" s="238"/>
      <c r="M26" s="239"/>
      <c r="N26" s="241"/>
      <c r="O26" s="239"/>
      <c r="P26" s="239"/>
    </row>
    <row r="27" spans="1:16" s="145" customFormat="1" ht="6" customHeight="1" x14ac:dyDescent="0.2">
      <c r="A27" s="152"/>
      <c r="B27" s="109"/>
      <c r="C27" s="157"/>
      <c r="D27" s="182"/>
      <c r="E27" s="157"/>
      <c r="I27" s="174"/>
      <c r="O27" s="174"/>
    </row>
    <row r="28" spans="1:16" s="145" customFormat="1" ht="12" customHeight="1" x14ac:dyDescent="0.2">
      <c r="A28" s="144">
        <v>13</v>
      </c>
      <c r="B28" s="87" t="s">
        <v>287</v>
      </c>
      <c r="C28" s="177">
        <f>'Détail des coûts'!C176</f>
        <v>0</v>
      </c>
      <c r="D28" s="104">
        <f>'Détail des coûts'!G176</f>
        <v>0</v>
      </c>
      <c r="E28" s="105"/>
      <c r="F28" s="146">
        <f>'Détail des coûts'!AA176</f>
        <v>0</v>
      </c>
      <c r="G28" s="146">
        <f>'Détail des coûts'!AB176</f>
        <v>0</v>
      </c>
      <c r="H28" s="172">
        <f>'Détail des coûts'!AC176</f>
        <v>0</v>
      </c>
      <c r="I28" s="147">
        <f>'Détail des coûts'!AD176</f>
        <v>0</v>
      </c>
      <c r="J28" s="146">
        <f>'Détail des coûts'!AE176</f>
        <v>0</v>
      </c>
      <c r="K28" s="146">
        <f>'Détail des coûts'!AF176</f>
        <v>0</v>
      </c>
      <c r="M28" s="146">
        <f>'Détail des coûts'!AH176</f>
        <v>0</v>
      </c>
      <c r="N28" s="172">
        <f>'Détail des coûts'!AI176</f>
        <v>0</v>
      </c>
      <c r="O28" s="147">
        <f>'Détail des coûts'!AJ176</f>
        <v>0</v>
      </c>
      <c r="P28" s="146">
        <f>'Détail des coûts'!AK176</f>
        <v>0</v>
      </c>
    </row>
    <row r="29" spans="1:16" s="145" customFormat="1" ht="12" customHeight="1" x14ac:dyDescent="0.2">
      <c r="A29" s="144">
        <v>14</v>
      </c>
      <c r="B29" s="87" t="s">
        <v>288</v>
      </c>
      <c r="C29" s="177">
        <f>'Détail des coûts'!C195</f>
        <v>0</v>
      </c>
      <c r="D29" s="104">
        <f>'Détail des coûts'!G195</f>
        <v>0</v>
      </c>
      <c r="E29" s="105"/>
      <c r="F29" s="146">
        <f>'Détail des coûts'!AA195</f>
        <v>0</v>
      </c>
      <c r="G29" s="146">
        <f>'Détail des coûts'!AB195</f>
        <v>0</v>
      </c>
      <c r="H29" s="172">
        <f>'Détail des coûts'!AC195</f>
        <v>0</v>
      </c>
      <c r="I29" s="147">
        <f>'Détail des coûts'!AD195</f>
        <v>0</v>
      </c>
      <c r="J29" s="146">
        <f>'Détail des coûts'!AE195</f>
        <v>0</v>
      </c>
      <c r="K29" s="146">
        <f>'Détail des coûts'!AF195</f>
        <v>0</v>
      </c>
      <c r="M29" s="146">
        <f>'Détail des coûts'!AH195</f>
        <v>0</v>
      </c>
      <c r="N29" s="172">
        <f>'Détail des coûts'!AI195</f>
        <v>0</v>
      </c>
      <c r="O29" s="147">
        <f>'Détail des coûts'!AJ195</f>
        <v>0</v>
      </c>
      <c r="P29" s="146">
        <f>'Détail des coûts'!AK195</f>
        <v>0</v>
      </c>
    </row>
    <row r="30" spans="1:16" s="149" customFormat="1" ht="12" customHeight="1" x14ac:dyDescent="0.2">
      <c r="A30" s="158"/>
      <c r="B30" s="89" t="s">
        <v>283</v>
      </c>
      <c r="C30" s="178">
        <f>SUM(C28:C29)</f>
        <v>0</v>
      </c>
      <c r="D30" s="106">
        <f>SUM(D28:D29)</f>
        <v>0</v>
      </c>
      <c r="E30" s="107"/>
      <c r="F30" s="150">
        <f t="shared" ref="F30:K30" si="3">SUM(F28:F29)</f>
        <v>0</v>
      </c>
      <c r="G30" s="150">
        <f t="shared" si="3"/>
        <v>0</v>
      </c>
      <c r="H30" s="160">
        <f t="shared" si="3"/>
        <v>0</v>
      </c>
      <c r="I30" s="151">
        <f t="shared" si="3"/>
        <v>0</v>
      </c>
      <c r="J30" s="150">
        <f t="shared" si="3"/>
        <v>0</v>
      </c>
      <c r="K30" s="150">
        <f t="shared" si="3"/>
        <v>0</v>
      </c>
      <c r="M30" s="150">
        <f>SUM(M28:M29)</f>
        <v>0</v>
      </c>
      <c r="N30" s="160">
        <f>SUM(N28:N29)</f>
        <v>0</v>
      </c>
      <c r="O30" s="151">
        <f>SUM(O28:O29)</f>
        <v>0</v>
      </c>
      <c r="P30" s="150">
        <f>SUM(P28:P29)</f>
        <v>0</v>
      </c>
    </row>
    <row r="31" spans="1:16" s="145" customFormat="1" ht="6" customHeight="1" x14ac:dyDescent="0.2">
      <c r="A31" s="159"/>
      <c r="B31" s="109"/>
      <c r="C31" s="108"/>
      <c r="D31" s="181"/>
      <c r="E31" s="108"/>
      <c r="I31" s="174"/>
      <c r="O31" s="174"/>
    </row>
    <row r="32" spans="1:16" s="145" customFormat="1" ht="12" customHeight="1" x14ac:dyDescent="0.2">
      <c r="A32" s="144">
        <v>15</v>
      </c>
      <c r="B32" s="87" t="s">
        <v>121</v>
      </c>
      <c r="C32" s="177">
        <f>'Détail des coûts'!C211</f>
        <v>0</v>
      </c>
      <c r="D32" s="104">
        <f>'Détail des coûts'!G211</f>
        <v>0</v>
      </c>
      <c r="E32" s="105"/>
      <c r="F32" s="146">
        <f>'Détail des coûts'!AA211</f>
        <v>0</v>
      </c>
      <c r="G32" s="146">
        <f>'Détail des coûts'!AB211</f>
        <v>0</v>
      </c>
      <c r="H32" s="172">
        <f>'Détail des coûts'!AC211</f>
        <v>0</v>
      </c>
      <c r="I32" s="147">
        <f>'Détail des coûts'!AD211</f>
        <v>0</v>
      </c>
      <c r="J32" s="146">
        <f>'Détail des coûts'!AE211</f>
        <v>0</v>
      </c>
      <c r="K32" s="146">
        <f>'Détail des coûts'!AF211</f>
        <v>0</v>
      </c>
      <c r="M32" s="146">
        <f>'Détail des coûts'!AH211</f>
        <v>0</v>
      </c>
      <c r="N32" s="172">
        <f>'Détail des coûts'!AI211</f>
        <v>0</v>
      </c>
      <c r="O32" s="147">
        <f>'Détail des coûts'!AJ211</f>
        <v>0</v>
      </c>
      <c r="P32" s="146">
        <f>'Détail des coûts'!AK211</f>
        <v>0</v>
      </c>
    </row>
    <row r="33" spans="1:16" s="145" customFormat="1" ht="12" customHeight="1" x14ac:dyDescent="0.2">
      <c r="A33" s="158"/>
      <c r="B33" s="89" t="s">
        <v>284</v>
      </c>
      <c r="C33" s="178">
        <f>SUM(C32:C32)</f>
        <v>0</v>
      </c>
      <c r="D33" s="106">
        <f>SUM(D32:D32)</f>
        <v>0</v>
      </c>
      <c r="E33" s="107"/>
      <c r="F33" s="150">
        <f t="shared" ref="F33:K33" si="4">F32</f>
        <v>0</v>
      </c>
      <c r="G33" s="150">
        <f t="shared" si="4"/>
        <v>0</v>
      </c>
      <c r="H33" s="160">
        <f t="shared" si="4"/>
        <v>0</v>
      </c>
      <c r="I33" s="151">
        <f t="shared" si="4"/>
        <v>0</v>
      </c>
      <c r="J33" s="150">
        <f t="shared" si="4"/>
        <v>0</v>
      </c>
      <c r="K33" s="150">
        <f t="shared" si="4"/>
        <v>0</v>
      </c>
      <c r="M33" s="150">
        <f>M32</f>
        <v>0</v>
      </c>
      <c r="N33" s="160">
        <f>N32</f>
        <v>0</v>
      </c>
      <c r="O33" s="151">
        <f>O32</f>
        <v>0</v>
      </c>
      <c r="P33" s="150">
        <f>P32</f>
        <v>0</v>
      </c>
    </row>
    <row r="34" spans="1:16" s="145" customFormat="1" ht="12" customHeight="1" thickBot="1" x14ac:dyDescent="0.25">
      <c r="A34" s="158"/>
      <c r="B34" s="242"/>
      <c r="C34" s="243"/>
      <c r="D34" s="248"/>
      <c r="E34" s="243"/>
      <c r="F34" s="244"/>
      <c r="G34" s="244"/>
      <c r="H34" s="244"/>
      <c r="I34" s="245"/>
      <c r="J34" s="244"/>
      <c r="K34" s="244"/>
      <c r="M34" s="244"/>
      <c r="N34" s="244"/>
      <c r="O34" s="245"/>
      <c r="P34" s="244"/>
    </row>
    <row r="35" spans="1:16" s="145" customFormat="1" thickBot="1" x14ac:dyDescent="0.25">
      <c r="A35" s="159"/>
      <c r="B35" s="247" t="s">
        <v>285</v>
      </c>
      <c r="C35" s="108"/>
      <c r="D35" s="181"/>
      <c r="E35" s="108"/>
      <c r="I35" s="174"/>
      <c r="O35" s="174"/>
    </row>
    <row r="36" spans="1:16" s="149" customFormat="1" ht="12" customHeight="1" x14ac:dyDescent="0.2">
      <c r="A36" s="161" t="s">
        <v>0</v>
      </c>
      <c r="B36" s="246" t="s">
        <v>122</v>
      </c>
      <c r="C36" s="178">
        <f>'Détail des coûts'!C215</f>
        <v>0</v>
      </c>
      <c r="D36" s="106">
        <f>'Détail des coûts'!G215</f>
        <v>0</v>
      </c>
      <c r="E36" s="107"/>
      <c r="F36" s="150" t="str">
        <f>'Détail des coûts'!AA215</f>
        <v>0</v>
      </c>
      <c r="G36" s="150" t="str">
        <f>'Détail des coûts'!AB215</f>
        <v>0</v>
      </c>
      <c r="H36" s="160" t="str">
        <f>'Détail des coûts'!AC215</f>
        <v>0</v>
      </c>
      <c r="I36" s="151" t="str">
        <f>'Détail des coûts'!AD215</f>
        <v>0</v>
      </c>
      <c r="J36" s="150" t="str">
        <f>'Détail des coûts'!AE215</f>
        <v>0</v>
      </c>
      <c r="K36" s="150" t="str">
        <f>'Détail des coûts'!AF215</f>
        <v>0</v>
      </c>
      <c r="M36" s="150">
        <f>'Détail des coûts'!AH215</f>
        <v>0</v>
      </c>
      <c r="N36" s="160" t="str">
        <f>'Détail des coûts'!AI215</f>
        <v>0</v>
      </c>
      <c r="O36" s="151">
        <f>'Détail des coûts'!AJ215</f>
        <v>0</v>
      </c>
      <c r="P36" s="150" t="str">
        <f>'Détail des coûts'!AK215</f>
        <v>0</v>
      </c>
    </row>
    <row r="37" spans="1:16" s="149" customFormat="1" ht="12" customHeight="1" x14ac:dyDescent="0.2">
      <c r="A37" s="161" t="s">
        <v>100</v>
      </c>
      <c r="B37" s="88" t="s">
        <v>123</v>
      </c>
      <c r="C37" s="178">
        <f>'Détail des coûts'!C217</f>
        <v>0</v>
      </c>
      <c r="D37" s="240"/>
      <c r="E37" s="243"/>
      <c r="F37" s="150" t="str">
        <f>'Détail des coûts'!AA217</f>
        <v>0</v>
      </c>
      <c r="G37" s="150" t="str">
        <f>'Détail des coûts'!AB217</f>
        <v>0</v>
      </c>
      <c r="H37" s="160" t="str">
        <f>'Détail des coûts'!AC217</f>
        <v>0</v>
      </c>
      <c r="I37" s="151"/>
      <c r="J37" s="150"/>
      <c r="K37" s="150"/>
      <c r="M37" s="150">
        <f>'Détail des coûts'!AH217</f>
        <v>0</v>
      </c>
      <c r="N37" s="160" t="str">
        <f>'Détail des coûts'!AI217</f>
        <v>0</v>
      </c>
      <c r="O37" s="151"/>
      <c r="P37" s="150"/>
    </row>
    <row r="38" spans="1:16" s="145" customFormat="1" ht="6" customHeight="1" x14ac:dyDescent="0.2">
      <c r="A38" s="159"/>
      <c r="B38" s="13"/>
      <c r="C38" s="110"/>
      <c r="D38" s="183"/>
      <c r="E38" s="110"/>
      <c r="I38" s="174"/>
      <c r="O38" s="174"/>
    </row>
    <row r="39" spans="1:16" s="149" customFormat="1" ht="12" customHeight="1" x14ac:dyDescent="0.2">
      <c r="A39" s="161" t="s">
        <v>7</v>
      </c>
      <c r="B39" s="88" t="s">
        <v>124</v>
      </c>
      <c r="C39" s="178">
        <f>'Détail des coûts'!C219</f>
        <v>0</v>
      </c>
      <c r="D39" s="106">
        <f>'Détail des coûts'!G219</f>
        <v>0</v>
      </c>
      <c r="E39" s="107"/>
      <c r="F39" s="150" t="str">
        <f>'Détail des coûts'!AA219</f>
        <v>0</v>
      </c>
      <c r="G39" s="150" t="str">
        <f>'Détail des coûts'!AB219</f>
        <v>0</v>
      </c>
      <c r="H39" s="160" t="str">
        <f>'Détail des coûts'!AC219</f>
        <v>0</v>
      </c>
      <c r="I39" s="151" t="str">
        <f>'Détail des coûts'!AD219</f>
        <v>0</v>
      </c>
      <c r="J39" s="150" t="str">
        <f>'Détail des coûts'!AE219</f>
        <v>0</v>
      </c>
      <c r="K39" s="150" t="str">
        <f>'Détail des coûts'!AF219</f>
        <v>0</v>
      </c>
      <c r="M39" s="150">
        <f>'Détail des coûts'!AH219</f>
        <v>0</v>
      </c>
      <c r="N39" s="160" t="str">
        <f>'Détail des coûts'!AI219</f>
        <v>0</v>
      </c>
      <c r="O39" s="151">
        <f>'Détail des coûts'!AJ219</f>
        <v>0</v>
      </c>
      <c r="P39" s="150" t="str">
        <f>'Détail des coûts'!AK219</f>
        <v>0</v>
      </c>
    </row>
    <row r="40" spans="1:16" s="149" customFormat="1" ht="12" customHeight="1" x14ac:dyDescent="0.2">
      <c r="A40" s="143"/>
      <c r="B40" s="143"/>
      <c r="C40" s="143"/>
      <c r="D40" s="189"/>
      <c r="E40" s="143"/>
      <c r="F40" s="190">
        <f>'Détail des coûts'!AA222</f>
        <v>0</v>
      </c>
      <c r="G40" s="190">
        <f>'Détail des coûts'!AB222</f>
        <v>0</v>
      </c>
      <c r="H40" s="191">
        <f>'Détail des coûts'!AC222</f>
        <v>0</v>
      </c>
      <c r="I40" s="192">
        <f>'Détail des coûts'!AD222</f>
        <v>0</v>
      </c>
      <c r="J40" s="190">
        <f>'Détail des coûts'!AE222</f>
        <v>0</v>
      </c>
      <c r="K40" s="190">
        <f>'Détail des coûts'!AF222</f>
        <v>0</v>
      </c>
      <c r="L40" s="143"/>
      <c r="M40" s="190">
        <f>'Détail des coûts'!AH222</f>
        <v>0</v>
      </c>
      <c r="N40" s="191">
        <f>'Détail des coûts'!AI222</f>
        <v>0</v>
      </c>
      <c r="O40" s="192">
        <f>'Détail des coûts'!AJ222</f>
        <v>0</v>
      </c>
      <c r="P40" s="190">
        <f>'Détail des coûts'!AK222</f>
        <v>0</v>
      </c>
    </row>
    <row r="41" spans="1:16" ht="12" customHeight="1" x14ac:dyDescent="0.2">
      <c r="B41" s="162"/>
      <c r="C41" s="162"/>
      <c r="D41" s="175"/>
      <c r="E41" s="162"/>
      <c r="F41" s="135"/>
      <c r="G41" s="114"/>
      <c r="H41" s="114"/>
      <c r="I41" s="175"/>
      <c r="J41" s="162"/>
      <c r="L41" s="162"/>
      <c r="M41" s="135"/>
      <c r="N41" s="114"/>
      <c r="O41" s="175"/>
    </row>
    <row r="42" spans="1:16" s="114" customFormat="1" ht="12.75" thickBot="1" x14ac:dyDescent="0.25">
      <c r="A42" s="163"/>
      <c r="B42" s="131" t="s">
        <v>1</v>
      </c>
      <c r="C42" s="180">
        <f>'Détail des coûts'!C222</f>
        <v>0</v>
      </c>
      <c r="D42" s="164">
        <f>'Détail des coûts'!G222</f>
        <v>0</v>
      </c>
      <c r="E42" s="165"/>
      <c r="F42" s="269">
        <f>SUM(F40:H40)</f>
        <v>0</v>
      </c>
      <c r="G42" s="272"/>
      <c r="H42" s="270"/>
      <c r="I42" s="272">
        <f>SUM(I40:K40)</f>
        <v>0</v>
      </c>
      <c r="J42" s="272"/>
      <c r="K42" s="273"/>
      <c r="M42" s="269">
        <f>SUM(M40:N40)</f>
        <v>0</v>
      </c>
      <c r="N42" s="270"/>
      <c r="O42" s="270">
        <f>SUM(O40:P40)</f>
        <v>0</v>
      </c>
      <c r="P42" s="271"/>
    </row>
    <row r="43" spans="1:16" ht="12.75" thickTop="1" x14ac:dyDescent="0.2"/>
    <row r="44" spans="1:16" s="114" customFormat="1" x14ac:dyDescent="0.2">
      <c r="A44" s="162" t="str">
        <f>IF(OR(SUM(F40:H40)&lt;&gt;C42,SUM(I40:K40)&lt;&gt;D42),"RÉPARTITION DES COÛTS - N.B. Il y a une erreur de répartition des coûts. S.V.P. vous assurer que toutes les lignes du rapport détaillé précisent la nature des coûts: 'Interne', 'Apparenté' ou 'Externe' pour les colonnes 'Devis' et 'Coûts totaux'","")</f>
        <v/>
      </c>
      <c r="B44" s="135"/>
      <c r="C44" s="135"/>
      <c r="D44" s="135"/>
      <c r="E44" s="135"/>
      <c r="G44" s="135"/>
    </row>
    <row r="45" spans="1:16" x14ac:dyDescent="0.2">
      <c r="A45" s="162" t="str">
        <f>IF(OR(SUM(M40:N40)&lt;&gt;C42,SUM(O40:P40)&lt;&gt;D42),"ORIGINE DES COÛTS - N.B. Il y a une erreur d'origine des coûts. S.V.P. vous assurer que toutes les lignes du rapport détaillé précisent l'origine des coûts: 'Canadien' ou 'Non-Canadien' pour les colonnes 'Devis' et 'Coûts totaux'","")</f>
        <v/>
      </c>
      <c r="G45" s="135"/>
      <c r="H45" s="137"/>
      <c r="N45" s="135"/>
      <c r="O45" s="137"/>
    </row>
    <row r="46" spans="1:16" s="114" customFormat="1" ht="33" customHeight="1" x14ac:dyDescent="0.2">
      <c r="A46" s="264"/>
      <c r="B46" s="264"/>
      <c r="C46" s="264"/>
      <c r="D46" s="137"/>
      <c r="E46" s="275" t="str">
        <f>IF('Page sommaire'!E47:F47="","",'Page sommaire'!E47:F47)</f>
        <v/>
      </c>
      <c r="F46" s="275"/>
    </row>
    <row r="47" spans="1:16" s="114" customFormat="1" x14ac:dyDescent="0.2">
      <c r="A47" s="75" t="s">
        <v>125</v>
      </c>
      <c r="B47" s="143"/>
      <c r="C47" s="143"/>
      <c r="D47" s="143"/>
      <c r="E47" s="137" t="s">
        <v>126</v>
      </c>
    </row>
    <row r="48" spans="1:16" s="114" customFormat="1" x14ac:dyDescent="0.2">
      <c r="A48" s="166"/>
      <c r="B48" s="166"/>
      <c r="C48" s="166"/>
      <c r="D48" s="166"/>
      <c r="E48" s="166"/>
      <c r="F48" s="166"/>
      <c r="G48" s="166"/>
      <c r="H48" s="166"/>
      <c r="M48" s="166"/>
      <c r="N48" s="166"/>
    </row>
    <row r="49" spans="1:15" s="114" customFormat="1" x14ac:dyDescent="0.2">
      <c r="A49" s="166"/>
      <c r="B49" s="166"/>
      <c r="C49" s="166"/>
      <c r="D49" s="166"/>
      <c r="E49" s="166"/>
      <c r="F49" s="166"/>
      <c r="G49" s="166"/>
      <c r="H49" s="166"/>
      <c r="I49" s="166"/>
      <c r="N49" s="166"/>
      <c r="O49" s="166"/>
    </row>
    <row r="50" spans="1:15" s="114" customFormat="1" x14ac:dyDescent="0.2">
      <c r="A50" s="166"/>
      <c r="B50" s="166"/>
      <c r="C50" s="166"/>
      <c r="D50" s="166"/>
      <c r="E50" s="166"/>
      <c r="F50" s="166"/>
      <c r="G50" s="166"/>
      <c r="H50" s="166"/>
      <c r="I50" s="166"/>
      <c r="N50" s="166"/>
      <c r="O50" s="166"/>
    </row>
    <row r="51" spans="1:15" s="114" customFormat="1" x14ac:dyDescent="0.2">
      <c r="A51" s="166"/>
      <c r="B51" s="166"/>
      <c r="C51" s="166"/>
      <c r="D51" s="166"/>
      <c r="E51" s="166"/>
      <c r="F51" s="166"/>
      <c r="G51" s="166"/>
      <c r="H51" s="166"/>
      <c r="I51" s="166"/>
      <c r="N51" s="166"/>
      <c r="O51" s="166"/>
    </row>
    <row r="52" spans="1:15" s="114" customFormat="1" x14ac:dyDescent="0.2">
      <c r="A52" s="166"/>
      <c r="B52" s="166"/>
      <c r="C52" s="166"/>
      <c r="D52" s="166"/>
      <c r="E52" s="166"/>
      <c r="F52" s="166"/>
      <c r="G52" s="166"/>
      <c r="H52" s="166"/>
      <c r="I52" s="166"/>
      <c r="N52" s="166"/>
      <c r="O52" s="166"/>
    </row>
    <row r="53" spans="1:15" s="114" customFormat="1" ht="12.75" customHeight="1" x14ac:dyDescent="0.2">
      <c r="A53" s="167"/>
      <c r="B53" s="167"/>
      <c r="C53" s="167"/>
      <c r="D53" s="167"/>
      <c r="E53" s="167"/>
      <c r="F53" s="167"/>
      <c r="G53" s="167"/>
      <c r="H53" s="167"/>
      <c r="I53" s="167"/>
      <c r="N53" s="167"/>
      <c r="O53" s="167"/>
    </row>
    <row r="54" spans="1:15" s="114" customFormat="1" x14ac:dyDescent="0.2">
      <c r="H54" s="135"/>
      <c r="O54" s="135"/>
    </row>
  </sheetData>
  <sheetProtection password="E931" sheet="1" objects="1" scenarios="1" selectLockedCells="1"/>
  <mergeCells count="14">
    <mergeCell ref="A46:C46"/>
    <mergeCell ref="E46:F46"/>
    <mergeCell ref="F42:H42"/>
    <mergeCell ref="C1:F1"/>
    <mergeCell ref="C2:F2"/>
    <mergeCell ref="C3:F3"/>
    <mergeCell ref="C4:F4"/>
    <mergeCell ref="F6:H6"/>
    <mergeCell ref="M6:N6"/>
    <mergeCell ref="O6:P6"/>
    <mergeCell ref="M42:N42"/>
    <mergeCell ref="O42:P42"/>
    <mergeCell ref="I42:K42"/>
    <mergeCell ref="I6:K6"/>
  </mergeCells>
  <pageMargins left="0.55118110236220474" right="0.55118110236220474" top="1.1811023622047245" bottom="0.98425196850393704" header="0.51181102362204722" footer="0.51181102362204722"/>
  <pageSetup scale="59" orientation="landscape" r:id="rId1"/>
  <headerFooter alignWithMargins="0">
    <oddHeader>&amp;L&amp;G&amp;R&amp;"Arial,Gras"&amp;12VOLET EXPÉRIMENTAL
3PC
PHASE II : RAPPORT FINAL
DÉTAILLÉ DES COÛTS
&amp;A</oddHeader>
    <oddFooter>&amp;L&amp;8Fonds des médias du Canada - Volet Expérimental - Modèle de rapport de coûts de production - Version 1.3&amp;R&amp;9&amp;P de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R251"/>
  <sheetViews>
    <sheetView zoomScaleNormal="100" workbookViewId="0">
      <selection activeCell="G8" sqref="G8"/>
    </sheetView>
  </sheetViews>
  <sheetFormatPr defaultColWidth="11.42578125" defaultRowHeight="12" customHeight="1" x14ac:dyDescent="0.2"/>
  <cols>
    <col min="1" max="1" width="7.7109375" style="32" customWidth="1"/>
    <col min="2" max="2" width="54.7109375" style="54" bestFit="1" customWidth="1"/>
    <col min="3" max="3" width="11" style="48" customWidth="1"/>
    <col min="4" max="4" width="2.28515625" style="48" customWidth="1"/>
    <col min="5" max="5" width="11.28515625" style="48" customWidth="1"/>
    <col min="6" max="6" width="14.85546875" style="48" customWidth="1"/>
    <col min="7" max="7" width="13.7109375" style="49" customWidth="1"/>
    <col min="8" max="8" width="14.28515625" style="49" bestFit="1" customWidth="1"/>
    <col min="9" max="9" width="14.140625" style="10" bestFit="1" customWidth="1"/>
    <col min="10" max="11" width="12.85546875" style="10" customWidth="1"/>
    <col min="12" max="12" width="19.140625" style="10" bestFit="1" customWidth="1"/>
    <col min="13" max="13" width="14.140625" style="13" bestFit="1" customWidth="1"/>
    <col min="14" max="15" width="12.85546875" style="10" customWidth="1"/>
    <col min="16" max="16" width="15.7109375" style="10" bestFit="1" customWidth="1"/>
    <col min="17" max="26" width="12.85546875" style="10" customWidth="1"/>
    <col min="27" max="28" width="10.140625" style="10" bestFit="1" customWidth="1"/>
    <col min="29" max="29" width="7.7109375" style="10" bestFit="1" customWidth="1"/>
    <col min="30" max="31" width="10.140625" style="10" bestFit="1" customWidth="1"/>
    <col min="32" max="32" width="7.7109375" style="10" bestFit="1" customWidth="1"/>
    <col min="33" max="33" width="4.28515625" style="10" customWidth="1"/>
    <col min="34" max="34" width="10.140625" style="13" bestFit="1" customWidth="1"/>
    <col min="35" max="35" width="12.5703125" style="13" bestFit="1" customWidth="1"/>
    <col min="36" max="36" width="10.140625" style="13" bestFit="1" customWidth="1"/>
    <col min="37" max="37" width="12.5703125" style="13" bestFit="1" customWidth="1"/>
    <col min="38" max="16384" width="11.42578125" style="10"/>
  </cols>
  <sheetData>
    <row r="1" spans="1:44" s="70" customFormat="1" ht="23.25" customHeight="1" x14ac:dyDescent="0.2">
      <c r="A1" s="281" t="s">
        <v>141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55"/>
      <c r="AB1" s="55"/>
      <c r="AC1" s="55"/>
      <c r="AR1" s="56"/>
    </row>
    <row r="2" spans="1:44" s="70" customFormat="1" ht="23.25" customHeight="1" x14ac:dyDescent="0.2">
      <c r="A2" s="290" t="s">
        <v>232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55"/>
      <c r="AB2" s="55"/>
      <c r="AC2" s="55"/>
      <c r="AR2" s="56"/>
    </row>
    <row r="3" spans="1:44" s="28" customFormat="1" ht="38.25" customHeight="1" x14ac:dyDescent="0.2">
      <c r="A3" s="23" t="s">
        <v>105</v>
      </c>
      <c r="B3" s="24" t="s">
        <v>106</v>
      </c>
      <c r="C3" s="25" t="s">
        <v>107</v>
      </c>
      <c r="D3" s="62"/>
      <c r="E3" s="26" t="s">
        <v>108</v>
      </c>
      <c r="F3" s="26" t="s">
        <v>208</v>
      </c>
      <c r="G3" s="26" t="s">
        <v>127</v>
      </c>
      <c r="H3" s="26" t="s">
        <v>137</v>
      </c>
      <c r="I3" s="8"/>
      <c r="J3" s="27" t="s">
        <v>132</v>
      </c>
      <c r="K3" s="27" t="s">
        <v>131</v>
      </c>
      <c r="L3" s="27" t="s">
        <v>140</v>
      </c>
      <c r="M3" s="11"/>
      <c r="N3" s="27" t="s">
        <v>133</v>
      </c>
      <c r="O3" s="27" t="s">
        <v>134</v>
      </c>
      <c r="P3" s="27" t="s">
        <v>139</v>
      </c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8"/>
      <c r="AB3" s="8"/>
      <c r="AC3" s="8"/>
      <c r="AH3" s="11"/>
      <c r="AI3" s="11"/>
      <c r="AJ3" s="11"/>
      <c r="AK3" s="11"/>
    </row>
    <row r="4" spans="1:44" ht="12.75" customHeight="1" thickBot="1" x14ac:dyDescent="0.25">
      <c r="A4" s="57"/>
      <c r="B4" s="29"/>
      <c r="C4" s="30"/>
      <c r="D4" s="30"/>
      <c r="E4" s="30"/>
      <c r="F4" s="30"/>
      <c r="G4" s="31"/>
      <c r="H4" s="31"/>
      <c r="I4" s="9"/>
      <c r="J4" s="9"/>
      <c r="K4" s="9"/>
      <c r="L4" s="58"/>
      <c r="M4" s="12"/>
      <c r="N4" s="9"/>
      <c r="O4" s="9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9"/>
      <c r="AB4" s="9"/>
      <c r="AC4" s="9"/>
      <c r="AH4" s="12"/>
      <c r="AI4" s="12"/>
      <c r="AJ4" s="12"/>
      <c r="AK4" s="12"/>
    </row>
    <row r="5" spans="1:44" ht="14.25" customHeight="1" thickBot="1" x14ac:dyDescent="0.25">
      <c r="A5" s="287" t="s">
        <v>270</v>
      </c>
      <c r="B5" s="288"/>
      <c r="C5" s="288"/>
      <c r="D5" s="288"/>
      <c r="E5" s="288"/>
      <c r="F5" s="288"/>
      <c r="G5" s="288"/>
      <c r="H5" s="289"/>
      <c r="I5" s="9"/>
      <c r="J5" s="9"/>
      <c r="K5" s="9"/>
      <c r="L5" s="9"/>
      <c r="M5" s="12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302" t="s">
        <v>229</v>
      </c>
      <c r="AB5" s="303"/>
      <c r="AC5" s="303"/>
      <c r="AD5" s="303"/>
      <c r="AE5" s="303"/>
      <c r="AF5" s="304"/>
      <c r="AG5" s="28"/>
      <c r="AH5" s="302" t="s">
        <v>230</v>
      </c>
      <c r="AI5" s="303"/>
      <c r="AJ5" s="303"/>
      <c r="AK5" s="304"/>
    </row>
    <row r="6" spans="1:44" ht="36" customHeight="1" x14ac:dyDescent="0.2">
      <c r="B6" s="314" t="s">
        <v>328</v>
      </c>
      <c r="C6" s="315"/>
      <c r="D6" s="315"/>
      <c r="E6" s="315"/>
      <c r="F6" s="315"/>
      <c r="G6" s="315"/>
      <c r="H6" s="315"/>
      <c r="I6" s="315"/>
      <c r="J6" s="315"/>
      <c r="K6" s="315"/>
      <c r="L6" s="315"/>
      <c r="M6" s="315"/>
      <c r="N6" s="316"/>
      <c r="O6" s="223"/>
      <c r="P6" s="223"/>
      <c r="Q6" s="9"/>
      <c r="R6" s="9"/>
      <c r="S6" s="9"/>
      <c r="T6" s="9"/>
      <c r="U6" s="9"/>
      <c r="V6" s="9"/>
      <c r="W6" s="9"/>
      <c r="X6" s="9"/>
      <c r="Y6" s="9"/>
      <c r="Z6" s="9"/>
      <c r="AA6" s="296" t="s">
        <v>227</v>
      </c>
      <c r="AB6" s="297"/>
      <c r="AC6" s="298"/>
      <c r="AD6" s="297" t="s">
        <v>228</v>
      </c>
      <c r="AE6" s="297"/>
      <c r="AF6" s="305"/>
      <c r="AG6" s="28"/>
      <c r="AH6" s="311" t="s">
        <v>227</v>
      </c>
      <c r="AI6" s="312"/>
      <c r="AJ6" s="312" t="s">
        <v>228</v>
      </c>
      <c r="AK6" s="313"/>
    </row>
    <row r="7" spans="1:44" s="28" customFormat="1" ht="12.75" customHeight="1" x14ac:dyDescent="0.2">
      <c r="A7" s="33">
        <v>1</v>
      </c>
      <c r="B7" s="282" t="s">
        <v>109</v>
      </c>
      <c r="C7" s="285"/>
      <c r="D7" s="285"/>
      <c r="E7" s="285"/>
      <c r="F7" s="285"/>
      <c r="G7" s="285"/>
      <c r="H7" s="286"/>
      <c r="I7" s="34"/>
      <c r="J7" s="34"/>
      <c r="K7" s="34"/>
      <c r="L7" s="34"/>
      <c r="M7" s="18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" t="s">
        <v>128</v>
      </c>
      <c r="AB7" s="3" t="s">
        <v>129</v>
      </c>
      <c r="AC7" s="17" t="s">
        <v>130</v>
      </c>
      <c r="AD7" s="6" t="s">
        <v>128</v>
      </c>
      <c r="AE7" s="3" t="s">
        <v>129</v>
      </c>
      <c r="AF7" s="3" t="s">
        <v>130</v>
      </c>
      <c r="AH7" s="3" t="s">
        <v>135</v>
      </c>
      <c r="AI7" s="17" t="s">
        <v>136</v>
      </c>
      <c r="AJ7" s="20" t="s">
        <v>135</v>
      </c>
      <c r="AK7" s="3" t="s">
        <v>136</v>
      </c>
    </row>
    <row r="8" spans="1:44" ht="12.75" x14ac:dyDescent="0.2">
      <c r="A8" s="35" t="s">
        <v>34</v>
      </c>
      <c r="B8" s="36" t="s">
        <v>234</v>
      </c>
      <c r="C8" s="37"/>
      <c r="D8" s="30"/>
      <c r="E8" s="37"/>
      <c r="F8" s="38"/>
      <c r="G8" s="39">
        <f>E8+F8</f>
        <v>0</v>
      </c>
      <c r="H8" s="39">
        <f>C8-G8</f>
        <v>0</v>
      </c>
      <c r="I8" s="185" t="str">
        <f>IF(AND($C8="",$E8="",$F8=""),"",IF(AND(OR($C8&lt;&gt;"",$G8&lt;&gt;""),OR(J8="",K8="")),"Sélectionnez! -&gt;",""))</f>
        <v/>
      </c>
      <c r="J8" s="40"/>
      <c r="K8" s="40"/>
      <c r="L8" s="4" t="str">
        <f>IF(J8=K8,"-", "Changement de répartition")</f>
        <v>-</v>
      </c>
      <c r="M8" s="185" t="str">
        <f>IF(AND($C8="",$E8="",$F8=""),"",IF(AND(OR($C8&lt;&gt;"",$G8&lt;&gt;""),OR(N8="",O8="")),"Sélectionnez! -&gt;",""))</f>
        <v/>
      </c>
      <c r="N8" s="40" t="s">
        <v>135</v>
      </c>
      <c r="O8" s="40" t="s">
        <v>135</v>
      </c>
      <c r="P8" s="4" t="str">
        <f>IF(N8=O8,"-","Changement d'origine")</f>
        <v>-</v>
      </c>
      <c r="Q8" s="61"/>
      <c r="R8" s="61"/>
      <c r="S8" s="61"/>
      <c r="T8" s="61"/>
      <c r="U8" s="61"/>
      <c r="V8" s="61"/>
      <c r="W8" s="61"/>
      <c r="X8" s="61"/>
      <c r="Y8" s="61"/>
      <c r="Z8" s="61"/>
      <c r="AA8" s="4" t="str">
        <f>IF(J8="Interne",C8,"-")</f>
        <v>-</v>
      </c>
      <c r="AB8" s="4" t="str">
        <f>IF(J8="Apparenté",C8,"-")</f>
        <v>-</v>
      </c>
      <c r="AC8" s="18" t="str">
        <f>IF(J8="Externe",C8,"-")</f>
        <v>-</v>
      </c>
      <c r="AD8" s="15" t="str">
        <f>IF(K8="Interne",G8,"-")</f>
        <v>-</v>
      </c>
      <c r="AE8" s="4" t="str">
        <f>IF(K8="Apparenté",G8,"-")</f>
        <v>-</v>
      </c>
      <c r="AF8" s="4" t="str">
        <f>IF(K8="Externe",G8,"-")</f>
        <v>-</v>
      </c>
      <c r="AH8" s="4" t="str">
        <f>IF($N8="Canadien",IF($C8="","-",$C8),"-")</f>
        <v>-</v>
      </c>
      <c r="AI8" s="18" t="str">
        <f>IF($N8="Non-Canadien",IF($C8="","-",$C8),"-")</f>
        <v>-</v>
      </c>
      <c r="AJ8" s="21" t="str">
        <f>IF($O8="Canadien",IF($G8=0,"-",$G8),"-")</f>
        <v>-</v>
      </c>
      <c r="AK8" s="4" t="str">
        <f>IF($O8="Non-Canadien",IF($G8=0,"-",$G8),"-")</f>
        <v>-</v>
      </c>
    </row>
    <row r="9" spans="1:44" ht="12.75" customHeight="1" x14ac:dyDescent="0.2">
      <c r="A9" s="35" t="s">
        <v>35</v>
      </c>
      <c r="B9" s="36" t="s">
        <v>237</v>
      </c>
      <c r="C9" s="37"/>
      <c r="D9" s="30"/>
      <c r="E9" s="37"/>
      <c r="F9" s="38"/>
      <c r="G9" s="39">
        <f>E9+F9</f>
        <v>0</v>
      </c>
      <c r="H9" s="39">
        <f>C9-G9</f>
        <v>0</v>
      </c>
      <c r="I9" s="185" t="str">
        <f>IF(AND($C9="",$E9="",$F9=""),"",IF(AND(OR($C9&lt;&gt;"",$G9&lt;&gt;""),OR(J9="",K9="")),"Sélectionnez! -&gt;",""))</f>
        <v/>
      </c>
      <c r="J9" s="40"/>
      <c r="K9" s="40"/>
      <c r="L9" s="4" t="str">
        <f>IF(J9=K9,"-", "Changement de répartition")</f>
        <v>-</v>
      </c>
      <c r="M9" s="185" t="str">
        <f>IF(AND($C9="",$E9="",$F9=""),"",IF(AND(OR($C9&lt;&gt;"",$G9&lt;&gt;""),OR(N9="",O9="")),"Sélectionnez! -&gt;",""))</f>
        <v/>
      </c>
      <c r="N9" s="40" t="s">
        <v>135</v>
      </c>
      <c r="O9" s="40" t="s">
        <v>135</v>
      </c>
      <c r="P9" s="4" t="str">
        <f>IF(N9=O9,"-","Changement d'origine")</f>
        <v>-</v>
      </c>
      <c r="Q9" s="61"/>
      <c r="R9" s="61"/>
      <c r="S9" s="61"/>
      <c r="T9" s="61"/>
      <c r="U9" s="61"/>
      <c r="V9" s="61"/>
      <c r="W9" s="61"/>
      <c r="X9" s="61"/>
      <c r="Y9" s="61"/>
      <c r="Z9" s="61"/>
      <c r="AA9" s="4" t="str">
        <f>IF(J9="Interne",C9,"-")</f>
        <v>-</v>
      </c>
      <c r="AB9" s="4" t="str">
        <f>IF(J9="Apparenté",C9,"-")</f>
        <v>-</v>
      </c>
      <c r="AC9" s="18" t="str">
        <f>IF(J9="Externe",C9,"-")</f>
        <v>-</v>
      </c>
      <c r="AD9" s="15" t="str">
        <f>IF(K9="Interne",G9,"-")</f>
        <v>-</v>
      </c>
      <c r="AE9" s="4" t="str">
        <f>IF(K9="Apparenté",G9,"-")</f>
        <v>-</v>
      </c>
      <c r="AF9" s="4" t="str">
        <f>IF(K9="Externe",G9,"-")</f>
        <v>-</v>
      </c>
      <c r="AH9" s="4" t="str">
        <f>IF($N9="Canadien",IF($C9="","-",$C9),"-")</f>
        <v>-</v>
      </c>
      <c r="AI9" s="18" t="str">
        <f>IF($N9="Non-Canadien",IF($C9="","-",$C9),"-")</f>
        <v>-</v>
      </c>
      <c r="AJ9" s="21" t="str">
        <f>IF($O9="Canadien",IF($G9=0,"-",$G9),"-")</f>
        <v>-</v>
      </c>
      <c r="AK9" s="4" t="str">
        <f>IF($O9="Non-Canadien",IF($G9=0,"-",$G9),"-")</f>
        <v>-</v>
      </c>
    </row>
    <row r="10" spans="1:44" ht="12.75" customHeight="1" x14ac:dyDescent="0.2">
      <c r="A10" s="35"/>
      <c r="B10" s="36"/>
      <c r="C10" s="37"/>
      <c r="D10" s="30"/>
      <c r="E10" s="37"/>
      <c r="F10" s="38"/>
      <c r="G10" s="39">
        <f>E10+F10</f>
        <v>0</v>
      </c>
      <c r="H10" s="39">
        <f>C10-G10</f>
        <v>0</v>
      </c>
      <c r="I10" s="185" t="str">
        <f>IF(AND($C10="",$E10="",$F10=""),"",IF(AND(OR($C10&lt;&gt;"",$G10&lt;&gt;""),OR(J10="",K10="")),"Sélectionnez! -&gt;",""))</f>
        <v/>
      </c>
      <c r="J10" s="40"/>
      <c r="K10" s="40"/>
      <c r="L10" s="4" t="str">
        <f>IF(J10=K10,"-", "Changement de répartition")</f>
        <v>-</v>
      </c>
      <c r="M10" s="185" t="str">
        <f>IF(AND($C10="",$E10="",$F10=""),"",IF(AND(OR($C10&lt;&gt;"",$G10&lt;&gt;""),OR(N10="",O10="")),"Sélectionnez! -&gt;",""))</f>
        <v/>
      </c>
      <c r="N10" s="40" t="s">
        <v>135</v>
      </c>
      <c r="O10" s="40" t="s">
        <v>135</v>
      </c>
      <c r="P10" s="4" t="str">
        <f>IF(N10=O10,"-","Changement d'origine")</f>
        <v>-</v>
      </c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4" t="str">
        <f>IF(J10="Interne",C10,"-")</f>
        <v>-</v>
      </c>
      <c r="AB10" s="4" t="str">
        <f>IF(J10="Apparenté",C10,"-")</f>
        <v>-</v>
      </c>
      <c r="AC10" s="18" t="str">
        <f>IF(J10="Externe",C10,"-")</f>
        <v>-</v>
      </c>
      <c r="AD10" s="15" t="str">
        <f>IF(K10="Interne",G10,"-")</f>
        <v>-</v>
      </c>
      <c r="AE10" s="4" t="str">
        <f>IF(K10="Apparenté",G10,"-")</f>
        <v>-</v>
      </c>
      <c r="AF10" s="4" t="str">
        <f>IF(K10="Externe",G10,"-")</f>
        <v>-</v>
      </c>
      <c r="AH10" s="4" t="str">
        <f>IF($N10="Canadien",IF($C10="","-",$C10),"-")</f>
        <v>-</v>
      </c>
      <c r="AI10" s="18" t="str">
        <f>IF($N10="Non-Canadien",IF($C10="","-",$C10),"-")</f>
        <v>-</v>
      </c>
      <c r="AJ10" s="21" t="str">
        <f>IF($O10="Canadien",IF($G10=0,"-",$G10),"-")</f>
        <v>-</v>
      </c>
      <c r="AK10" s="4" t="str">
        <f>IF($O10="Non-Canadien",IF($G10=0,"-",$G10),"-")</f>
        <v>-</v>
      </c>
    </row>
    <row r="11" spans="1:44" s="28" customFormat="1" ht="12.75" customHeight="1" x14ac:dyDescent="0.2">
      <c r="A11" s="33">
        <v>1</v>
      </c>
      <c r="B11" s="41" t="s">
        <v>142</v>
      </c>
      <c r="C11" s="42">
        <f>ROUND(SUM(C8:C10),0)</f>
        <v>0</v>
      </c>
      <c r="D11" s="63"/>
      <c r="E11" s="42">
        <f>ROUND(SUM(E8:E10),0)</f>
        <v>0</v>
      </c>
      <c r="F11" s="42">
        <f>ROUND(SUM(F8:F10),0)</f>
        <v>0</v>
      </c>
      <c r="G11" s="42">
        <f>ROUND(SUM(G8:G10),0)</f>
        <v>0</v>
      </c>
      <c r="H11" s="42">
        <f>SUM(H8:H10)</f>
        <v>0</v>
      </c>
      <c r="I11" s="185"/>
      <c r="J11" s="34"/>
      <c r="K11" s="34"/>
      <c r="L11" s="34"/>
      <c r="M11" s="185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5">
        <f t="shared" ref="AA11:AF11" si="0">ROUND(SUM(AA8:AA10),0)</f>
        <v>0</v>
      </c>
      <c r="AB11" s="5">
        <f t="shared" si="0"/>
        <v>0</v>
      </c>
      <c r="AC11" s="19">
        <f t="shared" si="0"/>
        <v>0</v>
      </c>
      <c r="AD11" s="16">
        <f t="shared" si="0"/>
        <v>0</v>
      </c>
      <c r="AE11" s="5">
        <f t="shared" si="0"/>
        <v>0</v>
      </c>
      <c r="AF11" s="5">
        <f t="shared" si="0"/>
        <v>0</v>
      </c>
      <c r="AH11" s="5">
        <f>ROUND(SUM(AH8:AH10),0)</f>
        <v>0</v>
      </c>
      <c r="AI11" s="19">
        <f>ROUND(SUM(AI8:AI10),0)</f>
        <v>0</v>
      </c>
      <c r="AJ11" s="22">
        <f>ROUND(SUM(AJ8:AJ10),0)</f>
        <v>0</v>
      </c>
      <c r="AK11" s="5">
        <f>ROUND(SUM(AK8:AK10),0)</f>
        <v>0</v>
      </c>
    </row>
    <row r="12" spans="1:44" ht="12.75" customHeight="1" x14ac:dyDescent="0.2">
      <c r="B12" s="29"/>
      <c r="C12" s="30"/>
      <c r="D12" s="30"/>
      <c r="E12" s="30"/>
      <c r="F12" s="30"/>
      <c r="G12" s="31"/>
      <c r="H12" s="31"/>
      <c r="I12" s="185"/>
      <c r="J12" s="9"/>
      <c r="K12" s="9"/>
      <c r="L12" s="9"/>
      <c r="M12" s="185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44" s="28" customFormat="1" ht="12.75" customHeight="1" x14ac:dyDescent="0.2">
      <c r="A13" s="33">
        <v>2</v>
      </c>
      <c r="B13" s="282" t="s">
        <v>110</v>
      </c>
      <c r="C13" s="283"/>
      <c r="D13" s="283"/>
      <c r="E13" s="283"/>
      <c r="F13" s="283"/>
      <c r="G13" s="283"/>
      <c r="H13" s="284"/>
      <c r="I13" s="185"/>
      <c r="J13" s="34"/>
      <c r="K13" s="34"/>
      <c r="L13" s="34"/>
      <c r="M13" s="185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" t="s">
        <v>128</v>
      </c>
      <c r="AB13" s="3" t="s">
        <v>129</v>
      </c>
      <c r="AC13" s="17" t="s">
        <v>130</v>
      </c>
      <c r="AD13" s="20" t="s">
        <v>128</v>
      </c>
      <c r="AE13" s="3" t="s">
        <v>129</v>
      </c>
      <c r="AF13" s="3" t="s">
        <v>130</v>
      </c>
      <c r="AH13" s="3" t="s">
        <v>135</v>
      </c>
      <c r="AI13" s="17" t="s">
        <v>136</v>
      </c>
      <c r="AJ13" s="20" t="s">
        <v>135</v>
      </c>
      <c r="AK13" s="3" t="s">
        <v>136</v>
      </c>
    </row>
    <row r="14" spans="1:44" s="28" customFormat="1" ht="12.75" customHeight="1" x14ac:dyDescent="0.2">
      <c r="A14" s="33"/>
      <c r="B14" s="314" t="s">
        <v>326</v>
      </c>
      <c r="C14" s="315"/>
      <c r="D14" s="315"/>
      <c r="E14" s="315"/>
      <c r="F14" s="315"/>
      <c r="G14" s="315"/>
      <c r="H14" s="315"/>
      <c r="I14" s="315"/>
      <c r="J14" s="315"/>
      <c r="K14" s="315"/>
      <c r="L14" s="315"/>
      <c r="M14" s="315"/>
      <c r="N14" s="316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"/>
      <c r="AB14" s="3"/>
      <c r="AC14" s="17"/>
      <c r="AD14" s="20"/>
      <c r="AE14" s="3"/>
      <c r="AF14" s="3"/>
      <c r="AH14" s="3"/>
      <c r="AI14" s="17"/>
      <c r="AJ14" s="20"/>
      <c r="AK14" s="3"/>
    </row>
    <row r="15" spans="1:44" ht="12.75" customHeight="1" x14ac:dyDescent="0.2">
      <c r="A15" s="35" t="s">
        <v>36</v>
      </c>
      <c r="B15" s="36" t="s">
        <v>144</v>
      </c>
      <c r="C15" s="37"/>
      <c r="D15" s="30"/>
      <c r="E15" s="37"/>
      <c r="F15" s="66"/>
      <c r="G15" s="39">
        <f t="shared" ref="G15:G20" si="1">E15+F15</f>
        <v>0</v>
      </c>
      <c r="H15" s="39">
        <f t="shared" ref="H15:H20" si="2">C15-G15</f>
        <v>0</v>
      </c>
      <c r="I15" s="185" t="str">
        <f t="shared" ref="I15:I20" si="3">IF(AND($C15="",$E15="",$F15=""),"",IF(AND(OR($C15&lt;&gt;"",$G15&lt;&gt;""),OR(J15="",K15="")),"Sélectionnez! -&gt;",""))</f>
        <v/>
      </c>
      <c r="J15" s="40"/>
      <c r="K15" s="40"/>
      <c r="L15" s="4" t="str">
        <f t="shared" ref="L15:L20" si="4">IF(J15=K15,"-", "Changement de répartition")</f>
        <v>-</v>
      </c>
      <c r="M15" s="185" t="str">
        <f t="shared" ref="M15:M20" si="5">IF(AND($C15="",$E15="",$F15=""),"",IF(AND(OR($C15&lt;&gt;"",$G15&lt;&gt;""),OR(N15="",O15="")),"Sélectionnez! -&gt;",""))</f>
        <v/>
      </c>
      <c r="N15" s="40" t="s">
        <v>135</v>
      </c>
      <c r="O15" s="40" t="s">
        <v>135</v>
      </c>
      <c r="P15" s="4" t="str">
        <f t="shared" ref="P15:P20" si="6">IF(N15=O15,"-","Changement d'origine")</f>
        <v>-</v>
      </c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4" t="str">
        <f t="shared" ref="AA15:AA20" si="7">IF(J15="Interne",C15,"-")</f>
        <v>-</v>
      </c>
      <c r="AB15" s="4" t="str">
        <f t="shared" ref="AB15:AB20" si="8">IF(J15="Apparenté",C15,"-")</f>
        <v>-</v>
      </c>
      <c r="AC15" s="18" t="str">
        <f t="shared" ref="AC15:AC20" si="9">IF(J15="Externe",C15,"-")</f>
        <v>-</v>
      </c>
      <c r="AD15" s="21" t="str">
        <f t="shared" ref="AD15:AD20" si="10">IF(K15="Interne",G15,"-")</f>
        <v>-</v>
      </c>
      <c r="AE15" s="4" t="str">
        <f t="shared" ref="AE15:AE20" si="11">IF(K15="Apparenté",G15,"-")</f>
        <v>-</v>
      </c>
      <c r="AF15" s="4" t="str">
        <f t="shared" ref="AF15:AF20" si="12">IF(K15="Externe",G15,"-")</f>
        <v>-</v>
      </c>
      <c r="AH15" s="4" t="str">
        <f t="shared" ref="AH15:AH20" si="13">IF($N15="Canadien",IF($C15="","-",$C15),"-")</f>
        <v>-</v>
      </c>
      <c r="AI15" s="18" t="str">
        <f t="shared" ref="AI15:AI20" si="14">IF($N15="Non-Canadien",IF($C15="","-",$C15),"-")</f>
        <v>-</v>
      </c>
      <c r="AJ15" s="21" t="str">
        <f t="shared" ref="AJ15:AJ20" si="15">IF($O15="Canadien",IF($G15=0,"-",$G15),"-")</f>
        <v>-</v>
      </c>
      <c r="AK15" s="4" t="str">
        <f t="shared" ref="AK15:AK20" si="16">IF($O15="Non-Canadien",IF($G15=0,"-",$G15),"-")</f>
        <v>-</v>
      </c>
    </row>
    <row r="16" spans="1:44" ht="12.75" customHeight="1" x14ac:dyDescent="0.2">
      <c r="A16" s="35" t="s">
        <v>37</v>
      </c>
      <c r="B16" s="36" t="s">
        <v>145</v>
      </c>
      <c r="C16" s="37"/>
      <c r="D16" s="30"/>
      <c r="E16" s="37"/>
      <c r="F16" s="66"/>
      <c r="G16" s="39">
        <f t="shared" si="1"/>
        <v>0</v>
      </c>
      <c r="H16" s="39">
        <f t="shared" si="2"/>
        <v>0</v>
      </c>
      <c r="I16" s="185" t="str">
        <f t="shared" si="3"/>
        <v/>
      </c>
      <c r="J16" s="40"/>
      <c r="K16" s="40"/>
      <c r="L16" s="4" t="str">
        <f t="shared" si="4"/>
        <v>-</v>
      </c>
      <c r="M16" s="185" t="str">
        <f t="shared" si="5"/>
        <v/>
      </c>
      <c r="N16" s="40" t="s">
        <v>135</v>
      </c>
      <c r="O16" s="40" t="s">
        <v>135</v>
      </c>
      <c r="P16" s="4" t="str">
        <f t="shared" si="6"/>
        <v>-</v>
      </c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4" t="str">
        <f t="shared" si="7"/>
        <v>-</v>
      </c>
      <c r="AB16" s="4" t="str">
        <f t="shared" si="8"/>
        <v>-</v>
      </c>
      <c r="AC16" s="18" t="str">
        <f t="shared" si="9"/>
        <v>-</v>
      </c>
      <c r="AD16" s="21" t="str">
        <f t="shared" si="10"/>
        <v>-</v>
      </c>
      <c r="AE16" s="4" t="str">
        <f t="shared" si="11"/>
        <v>-</v>
      </c>
      <c r="AF16" s="4" t="str">
        <f t="shared" si="12"/>
        <v>-</v>
      </c>
      <c r="AH16" s="4" t="str">
        <f t="shared" si="13"/>
        <v>-</v>
      </c>
      <c r="AI16" s="18" t="str">
        <f t="shared" si="14"/>
        <v>-</v>
      </c>
      <c r="AJ16" s="21" t="str">
        <f t="shared" si="15"/>
        <v>-</v>
      </c>
      <c r="AK16" s="4" t="str">
        <f t="shared" si="16"/>
        <v>-</v>
      </c>
    </row>
    <row r="17" spans="1:37" ht="12.75" customHeight="1" x14ac:dyDescent="0.2">
      <c r="A17" s="35" t="s">
        <v>38</v>
      </c>
      <c r="B17" s="36" t="s">
        <v>146</v>
      </c>
      <c r="C17" s="37"/>
      <c r="D17" s="30"/>
      <c r="E17" s="37"/>
      <c r="F17" s="66"/>
      <c r="G17" s="39">
        <f t="shared" si="1"/>
        <v>0</v>
      </c>
      <c r="H17" s="39">
        <f t="shared" si="2"/>
        <v>0</v>
      </c>
      <c r="I17" s="185" t="str">
        <f t="shared" si="3"/>
        <v/>
      </c>
      <c r="J17" s="40"/>
      <c r="K17" s="40"/>
      <c r="L17" s="4" t="str">
        <f t="shared" si="4"/>
        <v>-</v>
      </c>
      <c r="M17" s="185" t="str">
        <f t="shared" si="5"/>
        <v/>
      </c>
      <c r="N17" s="40" t="s">
        <v>135</v>
      </c>
      <c r="O17" s="40" t="s">
        <v>135</v>
      </c>
      <c r="P17" s="4" t="str">
        <f t="shared" si="6"/>
        <v>-</v>
      </c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4" t="str">
        <f t="shared" si="7"/>
        <v>-</v>
      </c>
      <c r="AB17" s="4" t="str">
        <f t="shared" si="8"/>
        <v>-</v>
      </c>
      <c r="AC17" s="18" t="str">
        <f t="shared" si="9"/>
        <v>-</v>
      </c>
      <c r="AD17" s="21" t="str">
        <f t="shared" si="10"/>
        <v>-</v>
      </c>
      <c r="AE17" s="4" t="str">
        <f t="shared" si="11"/>
        <v>-</v>
      </c>
      <c r="AF17" s="4" t="str">
        <f t="shared" si="12"/>
        <v>-</v>
      </c>
      <c r="AH17" s="4" t="str">
        <f t="shared" si="13"/>
        <v>-</v>
      </c>
      <c r="AI17" s="18" t="str">
        <f t="shared" si="14"/>
        <v>-</v>
      </c>
      <c r="AJ17" s="21" t="str">
        <f t="shared" si="15"/>
        <v>-</v>
      </c>
      <c r="AK17" s="4" t="str">
        <f t="shared" si="16"/>
        <v>-</v>
      </c>
    </row>
    <row r="18" spans="1:37" ht="12.75" customHeight="1" x14ac:dyDescent="0.2">
      <c r="A18" s="35" t="s">
        <v>39</v>
      </c>
      <c r="B18" s="36" t="s">
        <v>290</v>
      </c>
      <c r="C18" s="37"/>
      <c r="D18" s="30"/>
      <c r="E18" s="37"/>
      <c r="F18" s="66"/>
      <c r="G18" s="39">
        <f t="shared" si="1"/>
        <v>0</v>
      </c>
      <c r="H18" s="39">
        <f t="shared" si="2"/>
        <v>0</v>
      </c>
      <c r="I18" s="185" t="str">
        <f t="shared" si="3"/>
        <v/>
      </c>
      <c r="J18" s="40"/>
      <c r="K18" s="40"/>
      <c r="L18" s="4" t="str">
        <f t="shared" si="4"/>
        <v>-</v>
      </c>
      <c r="M18" s="185" t="str">
        <f t="shared" si="5"/>
        <v/>
      </c>
      <c r="N18" s="40" t="s">
        <v>135</v>
      </c>
      <c r="O18" s="40" t="s">
        <v>135</v>
      </c>
      <c r="P18" s="4" t="str">
        <f t="shared" si="6"/>
        <v>-</v>
      </c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4" t="str">
        <f t="shared" si="7"/>
        <v>-</v>
      </c>
      <c r="AB18" s="4" t="str">
        <f t="shared" si="8"/>
        <v>-</v>
      </c>
      <c r="AC18" s="18" t="str">
        <f t="shared" si="9"/>
        <v>-</v>
      </c>
      <c r="AD18" s="21" t="str">
        <f t="shared" si="10"/>
        <v>-</v>
      </c>
      <c r="AE18" s="4" t="str">
        <f t="shared" si="11"/>
        <v>-</v>
      </c>
      <c r="AF18" s="4" t="str">
        <f t="shared" si="12"/>
        <v>-</v>
      </c>
      <c r="AH18" s="4" t="str">
        <f t="shared" si="13"/>
        <v>-</v>
      </c>
      <c r="AI18" s="18" t="str">
        <f t="shared" si="14"/>
        <v>-</v>
      </c>
      <c r="AJ18" s="21" t="str">
        <f t="shared" si="15"/>
        <v>-</v>
      </c>
      <c r="AK18" s="4" t="str">
        <f t="shared" si="16"/>
        <v>-</v>
      </c>
    </row>
    <row r="19" spans="1:37" ht="12.75" customHeight="1" x14ac:dyDescent="0.2">
      <c r="A19" s="35" t="s">
        <v>40</v>
      </c>
      <c r="B19" s="36" t="s">
        <v>235</v>
      </c>
      <c r="C19" s="37"/>
      <c r="D19" s="30"/>
      <c r="E19" s="37"/>
      <c r="F19" s="66"/>
      <c r="G19" s="39">
        <f t="shared" si="1"/>
        <v>0</v>
      </c>
      <c r="H19" s="39">
        <f t="shared" si="2"/>
        <v>0</v>
      </c>
      <c r="I19" s="185" t="str">
        <f t="shared" si="3"/>
        <v/>
      </c>
      <c r="J19" s="40"/>
      <c r="K19" s="40"/>
      <c r="L19" s="4" t="str">
        <f t="shared" si="4"/>
        <v>-</v>
      </c>
      <c r="M19" s="185" t="str">
        <f t="shared" si="5"/>
        <v/>
      </c>
      <c r="N19" s="40" t="s">
        <v>135</v>
      </c>
      <c r="O19" s="40" t="s">
        <v>135</v>
      </c>
      <c r="P19" s="4" t="str">
        <f t="shared" si="6"/>
        <v>-</v>
      </c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4" t="str">
        <f t="shared" si="7"/>
        <v>-</v>
      </c>
      <c r="AB19" s="4" t="str">
        <f t="shared" si="8"/>
        <v>-</v>
      </c>
      <c r="AC19" s="18" t="str">
        <f t="shared" si="9"/>
        <v>-</v>
      </c>
      <c r="AD19" s="21" t="str">
        <f t="shared" si="10"/>
        <v>-</v>
      </c>
      <c r="AE19" s="4" t="str">
        <f t="shared" si="11"/>
        <v>-</v>
      </c>
      <c r="AF19" s="4" t="str">
        <f t="shared" si="12"/>
        <v>-</v>
      </c>
      <c r="AH19" s="4" t="str">
        <f t="shared" si="13"/>
        <v>-</v>
      </c>
      <c r="AI19" s="18" t="str">
        <f t="shared" si="14"/>
        <v>-</v>
      </c>
      <c r="AJ19" s="21" t="str">
        <f t="shared" si="15"/>
        <v>-</v>
      </c>
      <c r="AK19" s="4" t="str">
        <f t="shared" si="16"/>
        <v>-</v>
      </c>
    </row>
    <row r="20" spans="1:37" ht="12.75" customHeight="1" x14ac:dyDescent="0.2">
      <c r="A20" s="35"/>
      <c r="B20" s="36"/>
      <c r="C20" s="37"/>
      <c r="D20" s="30"/>
      <c r="E20" s="37"/>
      <c r="F20" s="66"/>
      <c r="G20" s="39">
        <f t="shared" si="1"/>
        <v>0</v>
      </c>
      <c r="H20" s="39">
        <f t="shared" si="2"/>
        <v>0</v>
      </c>
      <c r="I20" s="185" t="str">
        <f t="shared" si="3"/>
        <v/>
      </c>
      <c r="J20" s="40"/>
      <c r="K20" s="40"/>
      <c r="L20" s="4" t="str">
        <f t="shared" si="4"/>
        <v>-</v>
      </c>
      <c r="M20" s="185" t="str">
        <f t="shared" si="5"/>
        <v/>
      </c>
      <c r="N20" s="40" t="s">
        <v>135</v>
      </c>
      <c r="O20" s="40" t="s">
        <v>135</v>
      </c>
      <c r="P20" s="4" t="str">
        <f t="shared" si="6"/>
        <v>-</v>
      </c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4" t="str">
        <f t="shared" si="7"/>
        <v>-</v>
      </c>
      <c r="AB20" s="4" t="str">
        <f t="shared" si="8"/>
        <v>-</v>
      </c>
      <c r="AC20" s="18" t="str">
        <f t="shared" si="9"/>
        <v>-</v>
      </c>
      <c r="AD20" s="21" t="str">
        <f t="shared" si="10"/>
        <v>-</v>
      </c>
      <c r="AE20" s="4" t="str">
        <f t="shared" si="11"/>
        <v>-</v>
      </c>
      <c r="AF20" s="4" t="str">
        <f t="shared" si="12"/>
        <v>-</v>
      </c>
      <c r="AH20" s="4" t="str">
        <f t="shared" si="13"/>
        <v>-</v>
      </c>
      <c r="AI20" s="18" t="str">
        <f t="shared" si="14"/>
        <v>-</v>
      </c>
      <c r="AJ20" s="21" t="str">
        <f t="shared" si="15"/>
        <v>-</v>
      </c>
      <c r="AK20" s="4" t="str">
        <f t="shared" si="16"/>
        <v>-</v>
      </c>
    </row>
    <row r="21" spans="1:37" s="28" customFormat="1" ht="12.75" customHeight="1" x14ac:dyDescent="0.2">
      <c r="A21" s="33">
        <v>2</v>
      </c>
      <c r="B21" s="41" t="s">
        <v>143</v>
      </c>
      <c r="C21" s="42">
        <f>ROUND(SUM(C15:C20),0)</f>
        <v>0</v>
      </c>
      <c r="D21" s="63"/>
      <c r="E21" s="42">
        <f>ROUND(SUM(E15:E20),0)</f>
        <v>0</v>
      </c>
      <c r="F21" s="67">
        <f>ROUND(SUM(F15:F20),0)</f>
        <v>0</v>
      </c>
      <c r="G21" s="42">
        <f>ROUND(SUM(G15:G20),0)</f>
        <v>0</v>
      </c>
      <c r="H21" s="42">
        <f>SUM(H15:H20)</f>
        <v>0</v>
      </c>
      <c r="I21" s="185"/>
      <c r="J21" s="34"/>
      <c r="K21" s="34"/>
      <c r="L21" s="34"/>
      <c r="M21" s="185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5">
        <f t="shared" ref="AA21:AF21" si="17">ROUND(SUM(AA15:AA20),0)</f>
        <v>0</v>
      </c>
      <c r="AB21" s="5">
        <f t="shared" si="17"/>
        <v>0</v>
      </c>
      <c r="AC21" s="19">
        <f t="shared" si="17"/>
        <v>0</v>
      </c>
      <c r="AD21" s="22">
        <f t="shared" si="17"/>
        <v>0</v>
      </c>
      <c r="AE21" s="5">
        <f t="shared" si="17"/>
        <v>0</v>
      </c>
      <c r="AF21" s="5">
        <f t="shared" si="17"/>
        <v>0</v>
      </c>
      <c r="AH21" s="5">
        <f>ROUND(SUM(AH15:AH20),0)</f>
        <v>0</v>
      </c>
      <c r="AI21" s="19">
        <f>ROUND(SUM(AI15:AI20),0)</f>
        <v>0</v>
      </c>
      <c r="AJ21" s="22">
        <f>ROUND(SUM(AJ15:AJ20),0)</f>
        <v>0</v>
      </c>
      <c r="AK21" s="5">
        <f>ROUND(SUM(AK15:AK20),0)</f>
        <v>0</v>
      </c>
    </row>
    <row r="22" spans="1:37" ht="12.75" customHeight="1" x14ac:dyDescent="0.2">
      <c r="B22" s="29"/>
      <c r="C22" s="30"/>
      <c r="D22" s="30"/>
      <c r="E22" s="30"/>
      <c r="F22" s="30"/>
      <c r="G22" s="31"/>
      <c r="H22" s="31"/>
      <c r="I22" s="185"/>
      <c r="J22" s="9"/>
      <c r="K22" s="9"/>
      <c r="L22" s="9"/>
      <c r="M22" s="185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H22" s="12"/>
      <c r="AI22" s="12"/>
      <c r="AJ22" s="12"/>
      <c r="AK22" s="12"/>
    </row>
    <row r="23" spans="1:37" s="28" customFormat="1" ht="12.75" customHeight="1" x14ac:dyDescent="0.2">
      <c r="A23" s="33">
        <v>3</v>
      </c>
      <c r="B23" s="282" t="s">
        <v>111</v>
      </c>
      <c r="C23" s="283"/>
      <c r="D23" s="283"/>
      <c r="E23" s="283"/>
      <c r="F23" s="283"/>
      <c r="G23" s="283"/>
      <c r="H23" s="284"/>
      <c r="I23" s="185"/>
      <c r="J23" s="34"/>
      <c r="K23" s="34"/>
      <c r="L23" s="34"/>
      <c r="M23" s="185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" t="s">
        <v>128</v>
      </c>
      <c r="AB23" s="3" t="s">
        <v>129</v>
      </c>
      <c r="AC23" s="17" t="s">
        <v>130</v>
      </c>
      <c r="AD23" s="20" t="s">
        <v>128</v>
      </c>
      <c r="AE23" s="3" t="s">
        <v>129</v>
      </c>
      <c r="AF23" s="3" t="s">
        <v>130</v>
      </c>
      <c r="AH23" s="3" t="s">
        <v>135</v>
      </c>
      <c r="AI23" s="17" t="s">
        <v>136</v>
      </c>
      <c r="AJ23" s="20" t="s">
        <v>135</v>
      </c>
      <c r="AK23" s="3" t="s">
        <v>136</v>
      </c>
    </row>
    <row r="24" spans="1:37" ht="12.75" customHeight="1" x14ac:dyDescent="0.2">
      <c r="A24" s="35" t="s">
        <v>41</v>
      </c>
      <c r="B24" s="64" t="s">
        <v>147</v>
      </c>
      <c r="C24" s="37"/>
      <c r="D24" s="30"/>
      <c r="E24" s="37"/>
      <c r="F24" s="66"/>
      <c r="G24" s="39">
        <f>E24+F24</f>
        <v>0</v>
      </c>
      <c r="H24" s="39">
        <f>C24-G24</f>
        <v>0</v>
      </c>
      <c r="I24" s="185" t="str">
        <f>IF(AND($C24="",$E24="",$F24=""),"",IF(AND(OR($C24&lt;&gt;"",$G24&lt;&gt;""),OR(J24="",K24="")),"Sélectionnez! -&gt;",""))</f>
        <v/>
      </c>
      <c r="J24" s="40"/>
      <c r="K24" s="40"/>
      <c r="L24" s="4" t="str">
        <f>IF(J24=K24,"-", "Changement de répartition")</f>
        <v>-</v>
      </c>
      <c r="M24" s="185" t="str">
        <f>IF(AND($C24="",$E24="",$F24=""),"",IF(AND(OR($C24&lt;&gt;"",$G24&lt;&gt;""),OR(N24="",O24="")),"Sélectionnez! -&gt;",""))</f>
        <v/>
      </c>
      <c r="N24" s="40" t="s">
        <v>135</v>
      </c>
      <c r="O24" s="40" t="s">
        <v>135</v>
      </c>
      <c r="P24" s="4" t="str">
        <f>IF(N24=O24,"-","Changement d'origine")</f>
        <v>-</v>
      </c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4" t="str">
        <f>IF(J24="Interne",C24,"-")</f>
        <v>-</v>
      </c>
      <c r="AB24" s="4" t="str">
        <f>IF(J24="Apparenté",C24,"-")</f>
        <v>-</v>
      </c>
      <c r="AC24" s="18" t="str">
        <f>IF(J24="Externe",C24,"-")</f>
        <v>-</v>
      </c>
      <c r="AD24" s="21" t="str">
        <f>IF(K24="Interne",G24,"-")</f>
        <v>-</v>
      </c>
      <c r="AE24" s="4" t="str">
        <f>IF(K24="Apparenté",G24,"-")</f>
        <v>-</v>
      </c>
      <c r="AF24" s="4" t="str">
        <f>IF(K24="Externe",G24,"-")</f>
        <v>-</v>
      </c>
      <c r="AH24" s="4" t="str">
        <f>IF($N24="Canadien",IF($C24="","-",$C24),"-")</f>
        <v>-</v>
      </c>
      <c r="AI24" s="18" t="str">
        <f>IF($N24="Non-Canadien",IF($C24="","-",$C24),"-")</f>
        <v>-</v>
      </c>
      <c r="AJ24" s="21" t="str">
        <f>IF($O24="Canadien",IF($G24=0,"-",$G24),"-")</f>
        <v>-</v>
      </c>
      <c r="AK24" s="4" t="str">
        <f>IF($O24="Non-Canadien",IF($G24=0,"-",$G24),"-")</f>
        <v>-</v>
      </c>
    </row>
    <row r="25" spans="1:37" ht="12.75" customHeight="1" x14ac:dyDescent="0.2">
      <c r="A25" s="35" t="s">
        <v>42</v>
      </c>
      <c r="B25" s="64" t="s">
        <v>148</v>
      </c>
      <c r="C25" s="37"/>
      <c r="D25" s="30"/>
      <c r="E25" s="37"/>
      <c r="F25" s="66"/>
      <c r="G25" s="39">
        <f>E25+F25</f>
        <v>0</v>
      </c>
      <c r="H25" s="39">
        <f>C25-G25</f>
        <v>0</v>
      </c>
      <c r="I25" s="185" t="str">
        <f>IF(AND($C25="",$E25="",$F25=""),"",IF(AND(OR($C25&lt;&gt;"",$G25&lt;&gt;""),OR(J25="",K25="")),"Sélectionnez! -&gt;",""))</f>
        <v/>
      </c>
      <c r="J25" s="40"/>
      <c r="K25" s="40"/>
      <c r="L25" s="4" t="str">
        <f>IF(J25=K25,"-", "Changement de répartition")</f>
        <v>-</v>
      </c>
      <c r="M25" s="185" t="str">
        <f>IF(AND($C25="",$E25="",$F25=""),"",IF(AND(OR($C25&lt;&gt;"",$G25&lt;&gt;""),OR(N25="",O25="")),"Sélectionnez! -&gt;",""))</f>
        <v/>
      </c>
      <c r="N25" s="40" t="s">
        <v>135</v>
      </c>
      <c r="O25" s="40" t="s">
        <v>135</v>
      </c>
      <c r="P25" s="4" t="str">
        <f>IF(N25=O25,"-","Changement d'origine")</f>
        <v>-</v>
      </c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4" t="str">
        <f>IF(J25="Interne",C25,"-")</f>
        <v>-</v>
      </c>
      <c r="AB25" s="4" t="str">
        <f>IF(J25="Apparenté",C25,"-")</f>
        <v>-</v>
      </c>
      <c r="AC25" s="18" t="str">
        <f>IF(J25="Externe",C25,"-")</f>
        <v>-</v>
      </c>
      <c r="AD25" s="21" t="str">
        <f>IF(K25="Interne",G25,"-")</f>
        <v>-</v>
      </c>
      <c r="AE25" s="4" t="str">
        <f>IF(K25="Apparenté",G25,"-")</f>
        <v>-</v>
      </c>
      <c r="AF25" s="4" t="str">
        <f>IF(K25="Externe",G25,"-")</f>
        <v>-</v>
      </c>
      <c r="AH25" s="4" t="str">
        <f>IF($N25="Canadien",IF($C25="","-",$C25),"-")</f>
        <v>-</v>
      </c>
      <c r="AI25" s="18" t="str">
        <f>IF($N25="Non-Canadien",IF($C25="","-",$C25),"-")</f>
        <v>-</v>
      </c>
      <c r="AJ25" s="21" t="str">
        <f>IF($O25="Canadien",IF($G25=0,"-",$G25),"-")</f>
        <v>-</v>
      </c>
      <c r="AK25" s="4" t="str">
        <f>IF($O25="Non-Canadien",IF($G25=0,"-",$G25),"-")</f>
        <v>-</v>
      </c>
    </row>
    <row r="26" spans="1:37" ht="12.75" customHeight="1" x14ac:dyDescent="0.2">
      <c r="A26" s="35" t="s">
        <v>43</v>
      </c>
      <c r="B26" s="64" t="s">
        <v>149</v>
      </c>
      <c r="C26" s="37"/>
      <c r="D26" s="30"/>
      <c r="E26" s="37"/>
      <c r="F26" s="66"/>
      <c r="G26" s="39">
        <f>E26+F26</f>
        <v>0</v>
      </c>
      <c r="H26" s="39">
        <f>C26-G26</f>
        <v>0</v>
      </c>
      <c r="I26" s="185" t="str">
        <f>IF(AND($C26="",$E26="",$F26=""),"",IF(AND(OR($C26&lt;&gt;"",$G26&lt;&gt;""),OR(J26="",K26="")),"Sélectionnez! -&gt;",""))</f>
        <v/>
      </c>
      <c r="J26" s="40"/>
      <c r="K26" s="40"/>
      <c r="L26" s="4" t="str">
        <f>IF(J26=K26,"-", "Changement de répartition")</f>
        <v>-</v>
      </c>
      <c r="M26" s="185" t="str">
        <f>IF(AND($C26="",$E26="",$F26=""),"",IF(AND(OR($C26&lt;&gt;"",$G26&lt;&gt;""),OR(N26="",O26="")),"Sélectionnez! -&gt;",""))</f>
        <v/>
      </c>
      <c r="N26" s="40" t="s">
        <v>135</v>
      </c>
      <c r="O26" s="40" t="s">
        <v>135</v>
      </c>
      <c r="P26" s="4" t="str">
        <f>IF(N26=O26,"-","Changement d'origine")</f>
        <v>-</v>
      </c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4" t="str">
        <f>IF(J26="Interne",C26,"-")</f>
        <v>-</v>
      </c>
      <c r="AB26" s="4" t="str">
        <f>IF(J26="Apparenté",C26,"-")</f>
        <v>-</v>
      </c>
      <c r="AC26" s="18" t="str">
        <f>IF(J26="Externe",C26,"-")</f>
        <v>-</v>
      </c>
      <c r="AD26" s="21" t="str">
        <f>IF(K26="Interne",G26,"-")</f>
        <v>-</v>
      </c>
      <c r="AE26" s="4" t="str">
        <f>IF(K26="Apparenté",G26,"-")</f>
        <v>-</v>
      </c>
      <c r="AF26" s="4" t="str">
        <f>IF(K26="Externe",G26,"-")</f>
        <v>-</v>
      </c>
      <c r="AH26" s="4" t="str">
        <f>IF($N26="Canadien",IF($C26="","-",$C26),"-")</f>
        <v>-</v>
      </c>
      <c r="AI26" s="18" t="str">
        <f>IF($N26="Non-Canadien",IF($C26="","-",$C26),"-")</f>
        <v>-</v>
      </c>
      <c r="AJ26" s="21" t="str">
        <f>IF($O26="Canadien",IF($G26=0,"-",$G26),"-")</f>
        <v>-</v>
      </c>
      <c r="AK26" s="4" t="str">
        <f>IF($O26="Non-Canadien",IF($G26=0,"-",$G26),"-")</f>
        <v>-</v>
      </c>
    </row>
    <row r="27" spans="1:37" ht="12.75" customHeight="1" x14ac:dyDescent="0.2">
      <c r="A27" s="35" t="s">
        <v>44</v>
      </c>
      <c r="B27" s="64" t="s">
        <v>236</v>
      </c>
      <c r="C27" s="37"/>
      <c r="D27" s="30"/>
      <c r="E27" s="37"/>
      <c r="F27" s="66"/>
      <c r="G27" s="39">
        <f>E27+F27</f>
        <v>0</v>
      </c>
      <c r="H27" s="39">
        <f>C27-G27</f>
        <v>0</v>
      </c>
      <c r="I27" s="185" t="str">
        <f>IF(AND($C27="",$E27="",$F27=""),"",IF(AND(OR($C27&lt;&gt;"",$G27&lt;&gt;""),OR(J27="",K27="")),"Sélectionnez! -&gt;",""))</f>
        <v/>
      </c>
      <c r="J27" s="40"/>
      <c r="K27" s="40"/>
      <c r="L27" s="4" t="str">
        <f>IF(J27=K27,"-", "Changement de répartition")</f>
        <v>-</v>
      </c>
      <c r="M27" s="185" t="str">
        <f>IF(AND($C27="",$E27="",$F27=""),"",IF(AND(OR($C27&lt;&gt;"",$G27&lt;&gt;""),OR(N27="",O27="")),"Sélectionnez! -&gt;",""))</f>
        <v/>
      </c>
      <c r="N27" s="40" t="s">
        <v>135</v>
      </c>
      <c r="O27" s="40" t="s">
        <v>135</v>
      </c>
      <c r="P27" s="4" t="str">
        <f>IF(N27=O27,"-","Changement d'origine")</f>
        <v>-</v>
      </c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4" t="str">
        <f>IF(J27="Interne",C27,"-")</f>
        <v>-</v>
      </c>
      <c r="AB27" s="4" t="str">
        <f>IF(J27="Apparenté",C27,"-")</f>
        <v>-</v>
      </c>
      <c r="AC27" s="18" t="str">
        <f>IF(J27="Externe",C27,"-")</f>
        <v>-</v>
      </c>
      <c r="AD27" s="21" t="str">
        <f>IF(K27="Interne",G27,"-")</f>
        <v>-</v>
      </c>
      <c r="AE27" s="4" t="str">
        <f>IF(K27="Apparenté",G27,"-")</f>
        <v>-</v>
      </c>
      <c r="AF27" s="4" t="str">
        <f>IF(K27="Externe",G27,"-")</f>
        <v>-</v>
      </c>
      <c r="AH27" s="4" t="str">
        <f>IF($N27="Canadien",IF($C27="","-",$C27),"-")</f>
        <v>-</v>
      </c>
      <c r="AI27" s="18" t="str">
        <f>IF($N27="Non-Canadien",IF($C27="","-",$C27),"-")</f>
        <v>-</v>
      </c>
      <c r="AJ27" s="21" t="str">
        <f>IF($O27="Canadien",IF($G27=0,"-",$G27),"-")</f>
        <v>-</v>
      </c>
      <c r="AK27" s="4" t="str">
        <f>IF($O27="Non-Canadien",IF($G27=0,"-",$G27),"-")</f>
        <v>-</v>
      </c>
    </row>
    <row r="28" spans="1:37" ht="12.75" customHeight="1" x14ac:dyDescent="0.2">
      <c r="A28" s="35"/>
      <c r="B28" s="64"/>
      <c r="C28" s="37"/>
      <c r="D28" s="30"/>
      <c r="E28" s="37"/>
      <c r="F28" s="66"/>
      <c r="G28" s="39">
        <f>E28+F28</f>
        <v>0</v>
      </c>
      <c r="H28" s="39">
        <f>C28-G28</f>
        <v>0</v>
      </c>
      <c r="I28" s="185" t="str">
        <f>IF(AND($C28="",$E28="",$F28=""),"",IF(AND(OR($C28&lt;&gt;"",$G28&lt;&gt;""),OR(J28="",K28="")),"Sélectionnez! -&gt;",""))</f>
        <v/>
      </c>
      <c r="J28" s="40"/>
      <c r="K28" s="40"/>
      <c r="L28" s="4" t="str">
        <f>IF(J28=K28,"-", "Changement de répartition")</f>
        <v>-</v>
      </c>
      <c r="M28" s="185" t="str">
        <f>IF(AND($C28="",$E28="",$F28=""),"",IF(AND(OR($C28&lt;&gt;"",$G28&lt;&gt;""),OR(N28="",O28="")),"Sélectionnez! -&gt;",""))</f>
        <v/>
      </c>
      <c r="N28" s="40" t="s">
        <v>135</v>
      </c>
      <c r="O28" s="40" t="s">
        <v>135</v>
      </c>
      <c r="P28" s="4" t="str">
        <f>IF(N28=O28,"-","Changement d'origine")</f>
        <v>-</v>
      </c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4" t="str">
        <f>IF(J28="Interne",C28,"-")</f>
        <v>-</v>
      </c>
      <c r="AB28" s="4" t="str">
        <f>IF(J28="Apparenté",C28,"-")</f>
        <v>-</v>
      </c>
      <c r="AC28" s="18" t="str">
        <f>IF(J28="Externe",C28,"-")</f>
        <v>-</v>
      </c>
      <c r="AD28" s="21" t="str">
        <f>IF(K28="Interne",G28,"-")</f>
        <v>-</v>
      </c>
      <c r="AE28" s="4" t="str">
        <f>IF(K28="Apparenté",G28,"-")</f>
        <v>-</v>
      </c>
      <c r="AF28" s="4" t="str">
        <f>IF(K28="Externe",G28,"-")</f>
        <v>-</v>
      </c>
      <c r="AH28" s="4" t="str">
        <f>IF($N28="Canadien",IF($C28="","-",$C28),"-")</f>
        <v>-</v>
      </c>
      <c r="AI28" s="18" t="str">
        <f>IF($N28="Non-Canadien",IF($C28="","-",$C28),"-")</f>
        <v>-</v>
      </c>
      <c r="AJ28" s="21" t="str">
        <f>IF($O28="Canadien",IF($G28=0,"-",$G28),"-")</f>
        <v>-</v>
      </c>
      <c r="AK28" s="4" t="str">
        <f>IF($O28="Non-Canadien",IF($G28=0,"-",$G28),"-")</f>
        <v>-</v>
      </c>
    </row>
    <row r="29" spans="1:37" s="28" customFormat="1" ht="12.75" customHeight="1" x14ac:dyDescent="0.2">
      <c r="A29" s="33">
        <v>3</v>
      </c>
      <c r="B29" s="65" t="s">
        <v>150</v>
      </c>
      <c r="C29" s="42">
        <f>ROUND(SUM(C24:C28),0)</f>
        <v>0</v>
      </c>
      <c r="D29" s="63"/>
      <c r="E29" s="42">
        <f>ROUND(SUM(E24:E28),0)</f>
        <v>0</v>
      </c>
      <c r="F29" s="67">
        <f>ROUND(SUM(F24:F28),0)</f>
        <v>0</v>
      </c>
      <c r="G29" s="42">
        <f>ROUND(SUM(G24:G28),0)</f>
        <v>0</v>
      </c>
      <c r="H29" s="42">
        <f>SUM(H24:H28)</f>
        <v>0</v>
      </c>
      <c r="I29" s="185"/>
      <c r="J29" s="34"/>
      <c r="K29" s="34"/>
      <c r="L29" s="34"/>
      <c r="M29" s="185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5">
        <f t="shared" ref="AA29:AF29" si="18">ROUND(SUM(AA24:AA28),0)</f>
        <v>0</v>
      </c>
      <c r="AB29" s="5">
        <f t="shared" si="18"/>
        <v>0</v>
      </c>
      <c r="AC29" s="19">
        <f t="shared" si="18"/>
        <v>0</v>
      </c>
      <c r="AD29" s="22">
        <f t="shared" si="18"/>
        <v>0</v>
      </c>
      <c r="AE29" s="5">
        <f t="shared" si="18"/>
        <v>0</v>
      </c>
      <c r="AF29" s="5">
        <f t="shared" si="18"/>
        <v>0</v>
      </c>
      <c r="AH29" s="5">
        <f>ROUND(SUM(AH24:AH28),0)</f>
        <v>0</v>
      </c>
      <c r="AI29" s="19">
        <f>ROUND(SUM(AI24:AI28),0)</f>
        <v>0</v>
      </c>
      <c r="AJ29" s="22">
        <f>ROUND(SUM(AJ24:AJ28),0)</f>
        <v>0</v>
      </c>
      <c r="AK29" s="5">
        <f>ROUND(SUM(AK24:AK28),0)</f>
        <v>0</v>
      </c>
    </row>
    <row r="30" spans="1:37" ht="12.75" customHeight="1" thickBot="1" x14ac:dyDescent="0.25">
      <c r="B30" s="29"/>
      <c r="C30" s="30"/>
      <c r="D30" s="30"/>
      <c r="E30" s="30"/>
      <c r="F30" s="30"/>
      <c r="G30" s="31"/>
      <c r="H30" s="31"/>
      <c r="I30" s="185"/>
      <c r="J30" s="9"/>
      <c r="K30" s="9"/>
      <c r="L30" s="9"/>
      <c r="M30" s="185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H30" s="12"/>
      <c r="AI30" s="12"/>
      <c r="AJ30" s="12"/>
      <c r="AK30" s="12"/>
    </row>
    <row r="31" spans="1:37" ht="14.25" customHeight="1" thickBot="1" x14ac:dyDescent="0.25">
      <c r="A31" s="287" t="s">
        <v>271</v>
      </c>
      <c r="B31" s="291"/>
      <c r="C31" s="291"/>
      <c r="D31" s="291"/>
      <c r="E31" s="291"/>
      <c r="F31" s="291"/>
      <c r="G31" s="291"/>
      <c r="H31" s="292"/>
      <c r="I31" s="185"/>
      <c r="J31" s="9"/>
      <c r="K31" s="9"/>
      <c r="L31" s="9"/>
      <c r="M31" s="185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H31" s="12"/>
      <c r="AI31" s="12"/>
      <c r="AJ31" s="12"/>
      <c r="AK31" s="12"/>
    </row>
    <row r="32" spans="1:37" ht="12.75" customHeight="1" x14ac:dyDescent="0.2">
      <c r="B32" s="314" t="s">
        <v>325</v>
      </c>
      <c r="C32" s="315"/>
      <c r="D32" s="315"/>
      <c r="E32" s="315"/>
      <c r="F32" s="315"/>
      <c r="G32" s="315"/>
      <c r="H32" s="315"/>
      <c r="I32" s="315"/>
      <c r="J32" s="315"/>
      <c r="K32" s="315"/>
      <c r="L32" s="315"/>
      <c r="M32" s="315"/>
      <c r="N32" s="316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H32" s="12"/>
      <c r="AI32" s="12"/>
      <c r="AJ32" s="12"/>
      <c r="AK32" s="12"/>
    </row>
    <row r="33" spans="1:37" s="28" customFormat="1" ht="12.75" customHeight="1" x14ac:dyDescent="0.2">
      <c r="A33" s="33">
        <v>4</v>
      </c>
      <c r="B33" s="282" t="s">
        <v>112</v>
      </c>
      <c r="C33" s="283"/>
      <c r="D33" s="283"/>
      <c r="E33" s="283"/>
      <c r="F33" s="283"/>
      <c r="G33" s="283"/>
      <c r="H33" s="284"/>
      <c r="I33" s="185"/>
      <c r="J33" s="34"/>
      <c r="K33" s="34"/>
      <c r="L33" s="34"/>
      <c r="M33" s="185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" t="s">
        <v>128</v>
      </c>
      <c r="AB33" s="3" t="s">
        <v>129</v>
      </c>
      <c r="AC33" s="17" t="s">
        <v>130</v>
      </c>
      <c r="AD33" s="20" t="s">
        <v>128</v>
      </c>
      <c r="AE33" s="3" t="s">
        <v>129</v>
      </c>
      <c r="AF33" s="3" t="s">
        <v>130</v>
      </c>
      <c r="AH33" s="3" t="s">
        <v>135</v>
      </c>
      <c r="AI33" s="17" t="s">
        <v>136</v>
      </c>
      <c r="AJ33" s="20" t="s">
        <v>135</v>
      </c>
      <c r="AK33" s="3" t="s">
        <v>136</v>
      </c>
    </row>
    <row r="34" spans="1:37" ht="12.75" customHeight="1" x14ac:dyDescent="0.2">
      <c r="A34" s="35" t="s">
        <v>45</v>
      </c>
      <c r="B34" s="64" t="s">
        <v>153</v>
      </c>
      <c r="C34" s="37"/>
      <c r="D34" s="30"/>
      <c r="E34" s="38"/>
      <c r="F34" s="66"/>
      <c r="G34" s="39">
        <f t="shared" ref="G34:G42" si="19">E34+F34</f>
        <v>0</v>
      </c>
      <c r="H34" s="39">
        <f t="shared" ref="H34:H42" si="20">C34-G34</f>
        <v>0</v>
      </c>
      <c r="I34" s="185" t="str">
        <f t="shared" ref="I34:I42" si="21">IF(AND($C34="",$E34="",$F34=""),"",IF(AND(OR($C34&lt;&gt;"",$G34&lt;&gt;""),OR(J34="",K34="")),"Sélectionnez! -&gt;",""))</f>
        <v/>
      </c>
      <c r="J34" s="40"/>
      <c r="K34" s="40"/>
      <c r="L34" s="4" t="str">
        <f t="shared" ref="L34:L42" si="22">IF(J34=K34,"-", "Changement de répartition")</f>
        <v>-</v>
      </c>
      <c r="M34" s="185" t="str">
        <f t="shared" ref="M34:M42" si="23">IF(AND($C34="",$E34="",$F34=""),"",IF(AND(OR($C34&lt;&gt;"",$G34&lt;&gt;""),OR(N34="",O34="")),"Sélectionnez! -&gt;",""))</f>
        <v/>
      </c>
      <c r="N34" s="40" t="s">
        <v>135</v>
      </c>
      <c r="O34" s="40" t="s">
        <v>135</v>
      </c>
      <c r="P34" s="4" t="str">
        <f t="shared" ref="P34:P42" si="24">IF(N34=O34,"-","Changement d'origine")</f>
        <v>-</v>
      </c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4" t="str">
        <f t="shared" ref="AA34:AA42" si="25">IF(J34="Interne",C34,"-")</f>
        <v>-</v>
      </c>
      <c r="AB34" s="4" t="str">
        <f t="shared" ref="AB34:AB42" si="26">IF(J34="Apparenté",C34,"-")</f>
        <v>-</v>
      </c>
      <c r="AC34" s="18" t="str">
        <f t="shared" ref="AC34:AC42" si="27">IF(J34="Externe",C34,"-")</f>
        <v>-</v>
      </c>
      <c r="AD34" s="21" t="str">
        <f t="shared" ref="AD34:AD42" si="28">IF(K34="Interne",G34,"-")</f>
        <v>-</v>
      </c>
      <c r="AE34" s="4" t="str">
        <f t="shared" ref="AE34:AE42" si="29">IF(K34="Apparenté",G34,"-")</f>
        <v>-</v>
      </c>
      <c r="AF34" s="4" t="str">
        <f t="shared" ref="AF34:AF42" si="30">IF(K34="Externe",G34,"-")</f>
        <v>-</v>
      </c>
      <c r="AH34" s="4" t="str">
        <f t="shared" ref="AH34:AH42" si="31">IF($N34="Canadien",IF($C34="","-",$C34),"-")</f>
        <v>-</v>
      </c>
      <c r="AI34" s="18" t="str">
        <f t="shared" ref="AI34:AI42" si="32">IF($N34="Non-Canadien",IF($C34="","-",$C34),"-")</f>
        <v>-</v>
      </c>
      <c r="AJ34" s="21" t="str">
        <f t="shared" ref="AJ34:AJ42" si="33">IF($O34="Canadien",IF($G34=0,"-",$G34),"-")</f>
        <v>-</v>
      </c>
      <c r="AK34" s="4" t="str">
        <f t="shared" ref="AK34:AK42" si="34">IF($O34="Non-Canadien",IF($G34=0,"-",$G34),"-")</f>
        <v>-</v>
      </c>
    </row>
    <row r="35" spans="1:37" ht="12.75" customHeight="1" x14ac:dyDescent="0.2">
      <c r="A35" s="35" t="s">
        <v>46</v>
      </c>
      <c r="B35" s="64" t="s">
        <v>152</v>
      </c>
      <c r="C35" s="37"/>
      <c r="D35" s="30"/>
      <c r="E35" s="37"/>
      <c r="F35" s="66"/>
      <c r="G35" s="39">
        <f t="shared" si="19"/>
        <v>0</v>
      </c>
      <c r="H35" s="39">
        <f t="shared" si="20"/>
        <v>0</v>
      </c>
      <c r="I35" s="185" t="str">
        <f t="shared" si="21"/>
        <v/>
      </c>
      <c r="J35" s="40"/>
      <c r="K35" s="40"/>
      <c r="L35" s="4" t="str">
        <f t="shared" si="22"/>
        <v>-</v>
      </c>
      <c r="M35" s="185" t="str">
        <f t="shared" si="23"/>
        <v/>
      </c>
      <c r="N35" s="40" t="s">
        <v>135</v>
      </c>
      <c r="O35" s="40" t="s">
        <v>135</v>
      </c>
      <c r="P35" s="4" t="str">
        <f t="shared" si="24"/>
        <v>-</v>
      </c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4" t="str">
        <f t="shared" si="25"/>
        <v>-</v>
      </c>
      <c r="AB35" s="4" t="str">
        <f t="shared" si="26"/>
        <v>-</v>
      </c>
      <c r="AC35" s="18" t="str">
        <f t="shared" si="27"/>
        <v>-</v>
      </c>
      <c r="AD35" s="21" t="str">
        <f t="shared" si="28"/>
        <v>-</v>
      </c>
      <c r="AE35" s="4" t="str">
        <f t="shared" si="29"/>
        <v>-</v>
      </c>
      <c r="AF35" s="4" t="str">
        <f t="shared" si="30"/>
        <v>-</v>
      </c>
      <c r="AH35" s="4" t="str">
        <f t="shared" si="31"/>
        <v>-</v>
      </c>
      <c r="AI35" s="18" t="str">
        <f t="shared" si="32"/>
        <v>-</v>
      </c>
      <c r="AJ35" s="21" t="str">
        <f t="shared" si="33"/>
        <v>-</v>
      </c>
      <c r="AK35" s="4" t="str">
        <f t="shared" si="34"/>
        <v>-</v>
      </c>
    </row>
    <row r="36" spans="1:37" ht="12.75" customHeight="1" x14ac:dyDescent="0.2">
      <c r="A36" s="35" t="s">
        <v>47</v>
      </c>
      <c r="B36" s="64" t="s">
        <v>292</v>
      </c>
      <c r="C36" s="37"/>
      <c r="D36" s="30"/>
      <c r="E36" s="37"/>
      <c r="F36" s="66"/>
      <c r="G36" s="39">
        <f t="shared" si="19"/>
        <v>0</v>
      </c>
      <c r="H36" s="39">
        <f t="shared" si="20"/>
        <v>0</v>
      </c>
      <c r="I36" s="185" t="str">
        <f t="shared" si="21"/>
        <v/>
      </c>
      <c r="J36" s="40"/>
      <c r="K36" s="40"/>
      <c r="L36" s="4" t="str">
        <f t="shared" si="22"/>
        <v>-</v>
      </c>
      <c r="M36" s="185" t="str">
        <f t="shared" si="23"/>
        <v/>
      </c>
      <c r="N36" s="40" t="s">
        <v>135</v>
      </c>
      <c r="O36" s="40" t="s">
        <v>135</v>
      </c>
      <c r="P36" s="4" t="str">
        <f t="shared" si="24"/>
        <v>-</v>
      </c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4" t="str">
        <f t="shared" si="25"/>
        <v>-</v>
      </c>
      <c r="AB36" s="4" t="str">
        <f t="shared" si="26"/>
        <v>-</v>
      </c>
      <c r="AC36" s="18" t="str">
        <f t="shared" si="27"/>
        <v>-</v>
      </c>
      <c r="AD36" s="21" t="str">
        <f t="shared" si="28"/>
        <v>-</v>
      </c>
      <c r="AE36" s="4" t="str">
        <f t="shared" si="29"/>
        <v>-</v>
      </c>
      <c r="AF36" s="4" t="str">
        <f t="shared" si="30"/>
        <v>-</v>
      </c>
      <c r="AH36" s="4" t="str">
        <f t="shared" si="31"/>
        <v>-</v>
      </c>
      <c r="AI36" s="18" t="str">
        <f t="shared" si="32"/>
        <v>-</v>
      </c>
      <c r="AJ36" s="21" t="str">
        <f t="shared" si="33"/>
        <v>-</v>
      </c>
      <c r="AK36" s="4" t="str">
        <f t="shared" si="34"/>
        <v>-</v>
      </c>
    </row>
    <row r="37" spans="1:37" ht="12.75" customHeight="1" x14ac:dyDescent="0.2">
      <c r="A37" s="35" t="s">
        <v>48</v>
      </c>
      <c r="B37" s="64" t="s">
        <v>291</v>
      </c>
      <c r="C37" s="37"/>
      <c r="D37" s="30"/>
      <c r="E37" s="37"/>
      <c r="F37" s="66"/>
      <c r="G37" s="39">
        <f t="shared" si="19"/>
        <v>0</v>
      </c>
      <c r="H37" s="39">
        <f t="shared" si="20"/>
        <v>0</v>
      </c>
      <c r="I37" s="185" t="str">
        <f t="shared" si="21"/>
        <v/>
      </c>
      <c r="J37" s="40"/>
      <c r="K37" s="40"/>
      <c r="L37" s="4" t="str">
        <f t="shared" si="22"/>
        <v>-</v>
      </c>
      <c r="M37" s="185" t="str">
        <f t="shared" si="23"/>
        <v/>
      </c>
      <c r="N37" s="40" t="s">
        <v>135</v>
      </c>
      <c r="O37" s="40" t="s">
        <v>135</v>
      </c>
      <c r="P37" s="4" t="str">
        <f t="shared" si="24"/>
        <v>-</v>
      </c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4" t="str">
        <f t="shared" si="25"/>
        <v>-</v>
      </c>
      <c r="AB37" s="4" t="str">
        <f t="shared" si="26"/>
        <v>-</v>
      </c>
      <c r="AC37" s="18" t="str">
        <f t="shared" si="27"/>
        <v>-</v>
      </c>
      <c r="AD37" s="21" t="str">
        <f t="shared" si="28"/>
        <v>-</v>
      </c>
      <c r="AE37" s="4" t="str">
        <f t="shared" si="29"/>
        <v>-</v>
      </c>
      <c r="AF37" s="4" t="str">
        <f t="shared" si="30"/>
        <v>-</v>
      </c>
      <c r="AH37" s="4" t="str">
        <f t="shared" si="31"/>
        <v>-</v>
      </c>
      <c r="AI37" s="18" t="str">
        <f t="shared" si="32"/>
        <v>-</v>
      </c>
      <c r="AJ37" s="21" t="str">
        <f t="shared" si="33"/>
        <v>-</v>
      </c>
      <c r="AK37" s="4" t="str">
        <f t="shared" si="34"/>
        <v>-</v>
      </c>
    </row>
    <row r="38" spans="1:37" ht="12.75" customHeight="1" x14ac:dyDescent="0.2">
      <c r="A38" s="35" t="s">
        <v>49</v>
      </c>
      <c r="B38" s="64" t="s">
        <v>293</v>
      </c>
      <c r="C38" s="37"/>
      <c r="D38" s="30"/>
      <c r="E38" s="37"/>
      <c r="F38" s="66"/>
      <c r="G38" s="39">
        <f t="shared" si="19"/>
        <v>0</v>
      </c>
      <c r="H38" s="39">
        <f t="shared" si="20"/>
        <v>0</v>
      </c>
      <c r="I38" s="185" t="str">
        <f t="shared" si="21"/>
        <v/>
      </c>
      <c r="J38" s="40"/>
      <c r="K38" s="40"/>
      <c r="L38" s="4" t="str">
        <f t="shared" si="22"/>
        <v>-</v>
      </c>
      <c r="M38" s="185" t="str">
        <f t="shared" si="23"/>
        <v/>
      </c>
      <c r="N38" s="40" t="s">
        <v>135</v>
      </c>
      <c r="O38" s="40" t="s">
        <v>135</v>
      </c>
      <c r="P38" s="4" t="str">
        <f t="shared" si="24"/>
        <v>-</v>
      </c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4" t="str">
        <f t="shared" si="25"/>
        <v>-</v>
      </c>
      <c r="AB38" s="4" t="str">
        <f t="shared" si="26"/>
        <v>-</v>
      </c>
      <c r="AC38" s="18" t="str">
        <f t="shared" si="27"/>
        <v>-</v>
      </c>
      <c r="AD38" s="21" t="str">
        <f t="shared" si="28"/>
        <v>-</v>
      </c>
      <c r="AE38" s="4" t="str">
        <f t="shared" si="29"/>
        <v>-</v>
      </c>
      <c r="AF38" s="4" t="str">
        <f t="shared" si="30"/>
        <v>-</v>
      </c>
      <c r="AH38" s="4" t="str">
        <f t="shared" si="31"/>
        <v>-</v>
      </c>
      <c r="AI38" s="18" t="str">
        <f t="shared" si="32"/>
        <v>-</v>
      </c>
      <c r="AJ38" s="21" t="str">
        <f t="shared" si="33"/>
        <v>-</v>
      </c>
      <c r="AK38" s="4" t="str">
        <f t="shared" si="34"/>
        <v>-</v>
      </c>
    </row>
    <row r="39" spans="1:37" ht="12.75" customHeight="1" x14ac:dyDescent="0.2">
      <c r="A39" s="35" t="s">
        <v>6</v>
      </c>
      <c r="B39" s="64" t="s">
        <v>294</v>
      </c>
      <c r="C39" s="37"/>
      <c r="D39" s="30"/>
      <c r="E39" s="37"/>
      <c r="F39" s="66"/>
      <c r="G39" s="39">
        <f>E39+F39</f>
        <v>0</v>
      </c>
      <c r="H39" s="39">
        <f t="shared" si="20"/>
        <v>0</v>
      </c>
      <c r="I39" s="185" t="str">
        <f t="shared" si="21"/>
        <v/>
      </c>
      <c r="J39" s="40"/>
      <c r="K39" s="40"/>
      <c r="L39" s="4" t="str">
        <f t="shared" si="22"/>
        <v>-</v>
      </c>
      <c r="M39" s="185" t="str">
        <f t="shared" si="23"/>
        <v/>
      </c>
      <c r="N39" s="40" t="s">
        <v>135</v>
      </c>
      <c r="O39" s="40" t="s">
        <v>135</v>
      </c>
      <c r="P39" s="4" t="str">
        <f t="shared" si="24"/>
        <v>-</v>
      </c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4" t="str">
        <f t="shared" si="25"/>
        <v>-</v>
      </c>
      <c r="AB39" s="4" t="str">
        <f t="shared" si="26"/>
        <v>-</v>
      </c>
      <c r="AC39" s="18" t="str">
        <f t="shared" si="27"/>
        <v>-</v>
      </c>
      <c r="AD39" s="21" t="str">
        <f t="shared" si="28"/>
        <v>-</v>
      </c>
      <c r="AE39" s="4" t="str">
        <f t="shared" si="29"/>
        <v>-</v>
      </c>
      <c r="AF39" s="4" t="str">
        <f t="shared" si="30"/>
        <v>-</v>
      </c>
      <c r="AH39" s="4" t="str">
        <f t="shared" si="31"/>
        <v>-</v>
      </c>
      <c r="AI39" s="18" t="str">
        <f t="shared" si="32"/>
        <v>-</v>
      </c>
      <c r="AJ39" s="21" t="str">
        <f t="shared" si="33"/>
        <v>-</v>
      </c>
      <c r="AK39" s="4" t="str">
        <f t="shared" si="34"/>
        <v>-</v>
      </c>
    </row>
    <row r="40" spans="1:37" ht="12.75" customHeight="1" x14ac:dyDescent="0.2">
      <c r="A40" s="35">
        <v>4.3499999999999996</v>
      </c>
      <c r="B40" s="64" t="s">
        <v>295</v>
      </c>
      <c r="C40" s="37"/>
      <c r="D40" s="30"/>
      <c r="E40" s="37"/>
      <c r="F40" s="66"/>
      <c r="G40" s="39"/>
      <c r="H40" s="39"/>
      <c r="I40" s="185"/>
      <c r="J40" s="40"/>
      <c r="K40" s="40"/>
      <c r="L40" s="4"/>
      <c r="M40" s="185"/>
      <c r="N40" s="40"/>
      <c r="O40" s="40"/>
      <c r="P40" s="4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4"/>
      <c r="AB40" s="4"/>
      <c r="AC40" s="18"/>
      <c r="AD40" s="21"/>
      <c r="AE40" s="4"/>
      <c r="AF40" s="4"/>
      <c r="AH40" s="4"/>
      <c r="AI40" s="18"/>
      <c r="AJ40" s="21"/>
      <c r="AK40" s="4"/>
    </row>
    <row r="41" spans="1:37" ht="12.75" customHeight="1" x14ac:dyDescent="0.2">
      <c r="A41" s="35" t="s">
        <v>50</v>
      </c>
      <c r="B41" s="64" t="s">
        <v>236</v>
      </c>
      <c r="C41" s="37"/>
      <c r="D41" s="30"/>
      <c r="E41" s="37"/>
      <c r="F41" s="66"/>
      <c r="G41" s="39">
        <f t="shared" si="19"/>
        <v>0</v>
      </c>
      <c r="H41" s="39">
        <f t="shared" si="20"/>
        <v>0</v>
      </c>
      <c r="I41" s="185" t="str">
        <f t="shared" si="21"/>
        <v/>
      </c>
      <c r="J41" s="40"/>
      <c r="K41" s="40"/>
      <c r="L41" s="4" t="str">
        <f t="shared" si="22"/>
        <v>-</v>
      </c>
      <c r="M41" s="185" t="str">
        <f t="shared" si="23"/>
        <v/>
      </c>
      <c r="N41" s="40" t="s">
        <v>135</v>
      </c>
      <c r="O41" s="40" t="s">
        <v>135</v>
      </c>
      <c r="P41" s="4" t="str">
        <f t="shared" si="24"/>
        <v>-</v>
      </c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4" t="str">
        <f t="shared" si="25"/>
        <v>-</v>
      </c>
      <c r="AB41" s="4" t="str">
        <f t="shared" si="26"/>
        <v>-</v>
      </c>
      <c r="AC41" s="18" t="str">
        <f t="shared" si="27"/>
        <v>-</v>
      </c>
      <c r="AD41" s="21" t="str">
        <f t="shared" si="28"/>
        <v>-</v>
      </c>
      <c r="AE41" s="4" t="str">
        <f t="shared" si="29"/>
        <v>-</v>
      </c>
      <c r="AF41" s="4" t="str">
        <f t="shared" si="30"/>
        <v>-</v>
      </c>
      <c r="AH41" s="4" t="str">
        <f t="shared" si="31"/>
        <v>-</v>
      </c>
      <c r="AI41" s="18" t="str">
        <f t="shared" si="32"/>
        <v>-</v>
      </c>
      <c r="AJ41" s="21" t="str">
        <f t="shared" si="33"/>
        <v>-</v>
      </c>
      <c r="AK41" s="4" t="str">
        <f t="shared" si="34"/>
        <v>-</v>
      </c>
    </row>
    <row r="42" spans="1:37" ht="12.75" customHeight="1" x14ac:dyDescent="0.2">
      <c r="A42" s="35"/>
      <c r="B42" s="64"/>
      <c r="C42" s="37"/>
      <c r="D42" s="30"/>
      <c r="E42" s="37"/>
      <c r="F42" s="66"/>
      <c r="G42" s="39">
        <f t="shared" si="19"/>
        <v>0</v>
      </c>
      <c r="H42" s="39">
        <f t="shared" si="20"/>
        <v>0</v>
      </c>
      <c r="I42" s="185" t="str">
        <f t="shared" si="21"/>
        <v/>
      </c>
      <c r="J42" s="40"/>
      <c r="K42" s="40"/>
      <c r="L42" s="4" t="str">
        <f t="shared" si="22"/>
        <v>-</v>
      </c>
      <c r="M42" s="185" t="str">
        <f t="shared" si="23"/>
        <v/>
      </c>
      <c r="N42" s="40" t="s">
        <v>135</v>
      </c>
      <c r="O42" s="40" t="s">
        <v>135</v>
      </c>
      <c r="P42" s="4" t="str">
        <f t="shared" si="24"/>
        <v>-</v>
      </c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4" t="str">
        <f t="shared" si="25"/>
        <v>-</v>
      </c>
      <c r="AB42" s="4" t="str">
        <f t="shared" si="26"/>
        <v>-</v>
      </c>
      <c r="AC42" s="18" t="str">
        <f t="shared" si="27"/>
        <v>-</v>
      </c>
      <c r="AD42" s="21" t="str">
        <f t="shared" si="28"/>
        <v>-</v>
      </c>
      <c r="AE42" s="4" t="str">
        <f t="shared" si="29"/>
        <v>-</v>
      </c>
      <c r="AF42" s="4" t="str">
        <f t="shared" si="30"/>
        <v>-</v>
      </c>
      <c r="AH42" s="4" t="str">
        <f t="shared" si="31"/>
        <v>-</v>
      </c>
      <c r="AI42" s="18" t="str">
        <f t="shared" si="32"/>
        <v>-</v>
      </c>
      <c r="AJ42" s="21" t="str">
        <f t="shared" si="33"/>
        <v>-</v>
      </c>
      <c r="AK42" s="4" t="str">
        <f t="shared" si="34"/>
        <v>-</v>
      </c>
    </row>
    <row r="43" spans="1:37" s="28" customFormat="1" ht="12.75" customHeight="1" x14ac:dyDescent="0.2">
      <c r="A43" s="33">
        <v>4</v>
      </c>
      <c r="B43" s="65" t="s">
        <v>151</v>
      </c>
      <c r="C43" s="42">
        <f>ROUND(SUM(C34:C42),0)</f>
        <v>0</v>
      </c>
      <c r="D43" s="63"/>
      <c r="E43" s="42">
        <f>ROUND(SUM(E34:E42),0)</f>
        <v>0</v>
      </c>
      <c r="F43" s="67">
        <f>ROUND(SUM(F34:F42),0)</f>
        <v>0</v>
      </c>
      <c r="G43" s="42">
        <f>ROUND(SUM(G34:G42),0)</f>
        <v>0</v>
      </c>
      <c r="H43" s="42">
        <f>SUM(H34:H42)</f>
        <v>0</v>
      </c>
      <c r="I43" s="185"/>
      <c r="J43" s="34"/>
      <c r="K43" s="34"/>
      <c r="L43" s="34"/>
      <c r="M43" s="185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5">
        <f t="shared" ref="AA43:AF43" si="35">ROUND(SUM(AA34:AA42),0)</f>
        <v>0</v>
      </c>
      <c r="AB43" s="5">
        <f t="shared" si="35"/>
        <v>0</v>
      </c>
      <c r="AC43" s="19">
        <f t="shared" si="35"/>
        <v>0</v>
      </c>
      <c r="AD43" s="22">
        <f t="shared" si="35"/>
        <v>0</v>
      </c>
      <c r="AE43" s="5">
        <f t="shared" si="35"/>
        <v>0</v>
      </c>
      <c r="AF43" s="5">
        <f t="shared" si="35"/>
        <v>0</v>
      </c>
      <c r="AH43" s="5">
        <f>ROUND(SUM(AH34:AH42),0)</f>
        <v>0</v>
      </c>
      <c r="AI43" s="19">
        <f>ROUND(SUM(AI34:AI42),0)</f>
        <v>0</v>
      </c>
      <c r="AJ43" s="22">
        <f>ROUND(SUM(AJ34:AJ42),0)</f>
        <v>0</v>
      </c>
      <c r="AK43" s="5">
        <f>ROUND(SUM(AK34:AK42),0)</f>
        <v>0</v>
      </c>
    </row>
    <row r="44" spans="1:37" ht="12.75" customHeight="1" x14ac:dyDescent="0.2">
      <c r="B44" s="29"/>
      <c r="C44" s="30"/>
      <c r="D44" s="30"/>
      <c r="E44" s="30"/>
      <c r="F44" s="43"/>
      <c r="G44" s="31"/>
      <c r="H44" s="31"/>
      <c r="I44" s="185"/>
      <c r="J44" s="9"/>
      <c r="K44" s="9"/>
      <c r="L44" s="9"/>
      <c r="M44" s="185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H44" s="12"/>
      <c r="AI44" s="12"/>
      <c r="AJ44" s="12"/>
      <c r="AK44" s="12"/>
    </row>
    <row r="45" spans="1:37" s="28" customFormat="1" ht="12.75" customHeight="1" x14ac:dyDescent="0.2">
      <c r="A45" s="33">
        <v>5</v>
      </c>
      <c r="B45" s="282" t="s">
        <v>265</v>
      </c>
      <c r="C45" s="283"/>
      <c r="D45" s="283"/>
      <c r="E45" s="283"/>
      <c r="F45" s="283"/>
      <c r="G45" s="283"/>
      <c r="H45" s="284"/>
      <c r="I45" s="185"/>
      <c r="M45" s="185"/>
      <c r="AA45" s="3" t="s">
        <v>128</v>
      </c>
      <c r="AB45" s="3" t="s">
        <v>129</v>
      </c>
      <c r="AC45" s="17" t="s">
        <v>130</v>
      </c>
      <c r="AD45" s="20" t="s">
        <v>128</v>
      </c>
      <c r="AE45" s="3" t="s">
        <v>129</v>
      </c>
      <c r="AF45" s="3" t="s">
        <v>130</v>
      </c>
      <c r="AH45" s="3" t="s">
        <v>135</v>
      </c>
      <c r="AI45" s="17" t="s">
        <v>136</v>
      </c>
      <c r="AJ45" s="20" t="s">
        <v>135</v>
      </c>
      <c r="AK45" s="3" t="s">
        <v>136</v>
      </c>
    </row>
    <row r="46" spans="1:37" ht="12.75" customHeight="1" x14ac:dyDescent="0.2">
      <c r="A46" s="35" t="s">
        <v>51</v>
      </c>
      <c r="B46" s="64" t="s">
        <v>296</v>
      </c>
      <c r="C46" s="37"/>
      <c r="D46" s="30"/>
      <c r="E46" s="38"/>
      <c r="F46" s="66"/>
      <c r="G46" s="39">
        <f t="shared" ref="G46:G54" si="36">E46+F46</f>
        <v>0</v>
      </c>
      <c r="H46" s="39">
        <f t="shared" ref="H46:H55" si="37">C46-G46</f>
        <v>0</v>
      </c>
      <c r="I46" s="185" t="str">
        <f t="shared" ref="I46:I55" si="38">IF(AND($C46="",$E46="",$F46=""),"",IF(AND(OR($C46&lt;&gt;"",$G46&lt;&gt;""),OR(J46="",K46="")),"Sélectionnez! -&gt;",""))</f>
        <v/>
      </c>
      <c r="J46" s="40"/>
      <c r="K46" s="40"/>
      <c r="L46" s="4" t="str">
        <f t="shared" ref="L46:L55" si="39">IF(J46=K46,"-", "Changement de répartition")</f>
        <v>-</v>
      </c>
      <c r="M46" s="185" t="str">
        <f t="shared" ref="M46:M55" si="40">IF(AND($C46="",$E46="",$F46=""),"",IF(AND(OR($C46&lt;&gt;"",$G46&lt;&gt;""),OR(N46="",O46="")),"Sélectionnez! -&gt;",""))</f>
        <v/>
      </c>
      <c r="N46" s="40" t="s">
        <v>135</v>
      </c>
      <c r="O46" s="40" t="s">
        <v>135</v>
      </c>
      <c r="P46" s="4" t="str">
        <f t="shared" ref="P46:P55" si="41">IF(N46=O46,"-","Changement d'origine")</f>
        <v>-</v>
      </c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4" t="str">
        <f t="shared" ref="AA46:AA55" si="42">IF(J46="Interne",C46,"-")</f>
        <v>-</v>
      </c>
      <c r="AB46" s="4" t="str">
        <f t="shared" ref="AB46:AB55" si="43">IF(J46="Apparenté",C46,"-")</f>
        <v>-</v>
      </c>
      <c r="AC46" s="18" t="str">
        <f t="shared" ref="AC46:AC55" si="44">IF(J46="Externe",C46,"-")</f>
        <v>-</v>
      </c>
      <c r="AD46" s="21" t="str">
        <f t="shared" ref="AD46:AD55" si="45">IF(K46="Interne",G46,"-")</f>
        <v>-</v>
      </c>
      <c r="AE46" s="4" t="str">
        <f t="shared" ref="AE46:AE55" si="46">IF(K46="Apparenté",G46,"-")</f>
        <v>-</v>
      </c>
      <c r="AF46" s="4" t="str">
        <f t="shared" ref="AF46:AF55" si="47">IF(K46="Externe",G46,"-")</f>
        <v>-</v>
      </c>
      <c r="AH46" s="4" t="str">
        <f t="shared" ref="AH46:AH55" si="48">IF($N46="Canadien",IF($C46="","-",$C46),"-")</f>
        <v>-</v>
      </c>
      <c r="AI46" s="18" t="str">
        <f t="shared" ref="AI46:AI55" si="49">IF($N46="Non-Canadien",IF($C46="","-",$C46),"-")</f>
        <v>-</v>
      </c>
      <c r="AJ46" s="21" t="str">
        <f t="shared" ref="AJ46:AJ55" si="50">IF($O46="Canadien",IF($G46=0,"-",$G46),"-")</f>
        <v>-</v>
      </c>
      <c r="AK46" s="4" t="str">
        <f t="shared" ref="AK46:AK55" si="51">IF($O46="Non-Canadien",IF($G46=0,"-",$G46),"-")</f>
        <v>-</v>
      </c>
    </row>
    <row r="47" spans="1:37" ht="12.75" customHeight="1" x14ac:dyDescent="0.2">
      <c r="A47" s="35" t="s">
        <v>52</v>
      </c>
      <c r="B47" s="64" t="s">
        <v>297</v>
      </c>
      <c r="C47" s="37"/>
      <c r="D47" s="30"/>
      <c r="E47" s="38"/>
      <c r="F47" s="66"/>
      <c r="G47" s="39">
        <f t="shared" si="36"/>
        <v>0</v>
      </c>
      <c r="H47" s="39">
        <f t="shared" si="37"/>
        <v>0</v>
      </c>
      <c r="I47" s="185" t="str">
        <f t="shared" si="38"/>
        <v/>
      </c>
      <c r="J47" s="40"/>
      <c r="K47" s="40"/>
      <c r="L47" s="4" t="str">
        <f t="shared" si="39"/>
        <v>-</v>
      </c>
      <c r="M47" s="185" t="str">
        <f t="shared" si="40"/>
        <v/>
      </c>
      <c r="N47" s="40" t="s">
        <v>135</v>
      </c>
      <c r="O47" s="40" t="s">
        <v>135</v>
      </c>
      <c r="P47" s="4" t="str">
        <f t="shared" si="41"/>
        <v>-</v>
      </c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4" t="str">
        <f t="shared" si="42"/>
        <v>-</v>
      </c>
      <c r="AB47" s="4" t="str">
        <f t="shared" si="43"/>
        <v>-</v>
      </c>
      <c r="AC47" s="18" t="str">
        <f t="shared" si="44"/>
        <v>-</v>
      </c>
      <c r="AD47" s="21" t="str">
        <f t="shared" si="45"/>
        <v>-</v>
      </c>
      <c r="AE47" s="4" t="str">
        <f t="shared" si="46"/>
        <v>-</v>
      </c>
      <c r="AF47" s="4" t="str">
        <f t="shared" si="47"/>
        <v>-</v>
      </c>
      <c r="AH47" s="4" t="str">
        <f t="shared" si="48"/>
        <v>-</v>
      </c>
      <c r="AI47" s="18" t="str">
        <f t="shared" si="49"/>
        <v>-</v>
      </c>
      <c r="AJ47" s="21" t="str">
        <f t="shared" si="50"/>
        <v>-</v>
      </c>
      <c r="AK47" s="4" t="str">
        <f t="shared" si="51"/>
        <v>-</v>
      </c>
    </row>
    <row r="48" spans="1:37" ht="12.75" customHeight="1" x14ac:dyDescent="0.2">
      <c r="A48" s="35" t="s">
        <v>53</v>
      </c>
      <c r="B48" s="64" t="s">
        <v>298</v>
      </c>
      <c r="C48" s="37"/>
      <c r="D48" s="30"/>
      <c r="E48" s="38"/>
      <c r="F48" s="66"/>
      <c r="G48" s="39">
        <f t="shared" si="36"/>
        <v>0</v>
      </c>
      <c r="H48" s="39">
        <f t="shared" si="37"/>
        <v>0</v>
      </c>
      <c r="I48" s="185" t="str">
        <f t="shared" si="38"/>
        <v/>
      </c>
      <c r="J48" s="40"/>
      <c r="K48" s="40"/>
      <c r="L48" s="4" t="str">
        <f t="shared" si="39"/>
        <v>-</v>
      </c>
      <c r="M48" s="185" t="str">
        <f t="shared" si="40"/>
        <v/>
      </c>
      <c r="N48" s="40" t="s">
        <v>135</v>
      </c>
      <c r="O48" s="40" t="s">
        <v>135</v>
      </c>
      <c r="P48" s="4" t="str">
        <f t="shared" si="41"/>
        <v>-</v>
      </c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4" t="str">
        <f t="shared" si="42"/>
        <v>-</v>
      </c>
      <c r="AB48" s="4" t="str">
        <f t="shared" si="43"/>
        <v>-</v>
      </c>
      <c r="AC48" s="18" t="str">
        <f t="shared" si="44"/>
        <v>-</v>
      </c>
      <c r="AD48" s="21" t="str">
        <f t="shared" si="45"/>
        <v>-</v>
      </c>
      <c r="AE48" s="4" t="str">
        <f t="shared" si="46"/>
        <v>-</v>
      </c>
      <c r="AF48" s="4" t="str">
        <f t="shared" si="47"/>
        <v>-</v>
      </c>
      <c r="AH48" s="4" t="str">
        <f t="shared" si="48"/>
        <v>-</v>
      </c>
      <c r="AI48" s="18" t="str">
        <f t="shared" si="49"/>
        <v>-</v>
      </c>
      <c r="AJ48" s="21" t="str">
        <f t="shared" si="50"/>
        <v>-</v>
      </c>
      <c r="AK48" s="4" t="str">
        <f t="shared" si="51"/>
        <v>-</v>
      </c>
    </row>
    <row r="49" spans="1:37" ht="12.75" customHeight="1" x14ac:dyDescent="0.2">
      <c r="A49" s="35" t="s">
        <v>54</v>
      </c>
      <c r="B49" s="64" t="s">
        <v>299</v>
      </c>
      <c r="C49" s="37"/>
      <c r="D49" s="30"/>
      <c r="E49" s="38"/>
      <c r="F49" s="66"/>
      <c r="G49" s="39">
        <f t="shared" si="36"/>
        <v>0</v>
      </c>
      <c r="H49" s="39">
        <f t="shared" si="37"/>
        <v>0</v>
      </c>
      <c r="I49" s="185" t="str">
        <f t="shared" si="38"/>
        <v/>
      </c>
      <c r="J49" s="40"/>
      <c r="K49" s="40"/>
      <c r="L49" s="4" t="str">
        <f t="shared" si="39"/>
        <v>-</v>
      </c>
      <c r="M49" s="185" t="str">
        <f t="shared" si="40"/>
        <v/>
      </c>
      <c r="N49" s="40" t="s">
        <v>135</v>
      </c>
      <c r="O49" s="40" t="s">
        <v>135</v>
      </c>
      <c r="P49" s="4" t="str">
        <f t="shared" si="41"/>
        <v>-</v>
      </c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4" t="str">
        <f t="shared" si="42"/>
        <v>-</v>
      </c>
      <c r="AB49" s="4" t="str">
        <f t="shared" si="43"/>
        <v>-</v>
      </c>
      <c r="AC49" s="18" t="str">
        <f t="shared" si="44"/>
        <v>-</v>
      </c>
      <c r="AD49" s="21" t="str">
        <f t="shared" si="45"/>
        <v>-</v>
      </c>
      <c r="AE49" s="4" t="str">
        <f t="shared" si="46"/>
        <v>-</v>
      </c>
      <c r="AF49" s="4" t="str">
        <f t="shared" si="47"/>
        <v>-</v>
      </c>
      <c r="AH49" s="4" t="str">
        <f t="shared" si="48"/>
        <v>-</v>
      </c>
      <c r="AI49" s="18" t="str">
        <f t="shared" si="49"/>
        <v>-</v>
      </c>
      <c r="AJ49" s="21" t="str">
        <f t="shared" si="50"/>
        <v>-</v>
      </c>
      <c r="AK49" s="4" t="str">
        <f t="shared" si="51"/>
        <v>-</v>
      </c>
    </row>
    <row r="50" spans="1:37" ht="12.75" customHeight="1" x14ac:dyDescent="0.2">
      <c r="A50" s="35" t="s">
        <v>55</v>
      </c>
      <c r="B50" s="64" t="s">
        <v>300</v>
      </c>
      <c r="C50" s="37"/>
      <c r="D50" s="30"/>
      <c r="E50" s="38"/>
      <c r="F50" s="66"/>
      <c r="G50" s="39">
        <f t="shared" si="36"/>
        <v>0</v>
      </c>
      <c r="H50" s="39">
        <f t="shared" si="37"/>
        <v>0</v>
      </c>
      <c r="I50" s="185" t="str">
        <f t="shared" si="38"/>
        <v/>
      </c>
      <c r="J50" s="40"/>
      <c r="K50" s="40"/>
      <c r="L50" s="4" t="str">
        <f t="shared" si="39"/>
        <v>-</v>
      </c>
      <c r="M50" s="185" t="str">
        <f t="shared" si="40"/>
        <v/>
      </c>
      <c r="N50" s="40" t="s">
        <v>135</v>
      </c>
      <c r="O50" s="40" t="s">
        <v>135</v>
      </c>
      <c r="P50" s="4" t="str">
        <f t="shared" si="41"/>
        <v>-</v>
      </c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4" t="str">
        <f t="shared" si="42"/>
        <v>-</v>
      </c>
      <c r="AB50" s="4" t="str">
        <f t="shared" si="43"/>
        <v>-</v>
      </c>
      <c r="AC50" s="18" t="str">
        <f t="shared" si="44"/>
        <v>-</v>
      </c>
      <c r="AD50" s="21" t="str">
        <f t="shared" si="45"/>
        <v>-</v>
      </c>
      <c r="AE50" s="4" t="str">
        <f t="shared" si="46"/>
        <v>-</v>
      </c>
      <c r="AF50" s="4" t="str">
        <f t="shared" si="47"/>
        <v>-</v>
      </c>
      <c r="AH50" s="4" t="str">
        <f t="shared" si="48"/>
        <v>-</v>
      </c>
      <c r="AI50" s="18" t="str">
        <f t="shared" si="49"/>
        <v>-</v>
      </c>
      <c r="AJ50" s="21" t="str">
        <f t="shared" si="50"/>
        <v>-</v>
      </c>
      <c r="AK50" s="4" t="str">
        <f t="shared" si="51"/>
        <v>-</v>
      </c>
    </row>
    <row r="51" spans="1:37" ht="12.75" customHeight="1" x14ac:dyDescent="0.2">
      <c r="A51" s="35" t="s">
        <v>56</v>
      </c>
      <c r="B51" s="64" t="s">
        <v>301</v>
      </c>
      <c r="C51" s="37"/>
      <c r="D51" s="30"/>
      <c r="E51" s="38"/>
      <c r="F51" s="66"/>
      <c r="G51" s="39">
        <f t="shared" si="36"/>
        <v>0</v>
      </c>
      <c r="H51" s="39">
        <f t="shared" si="37"/>
        <v>0</v>
      </c>
      <c r="I51" s="185" t="str">
        <f t="shared" si="38"/>
        <v/>
      </c>
      <c r="J51" s="40"/>
      <c r="K51" s="40"/>
      <c r="L51" s="4" t="str">
        <f t="shared" si="39"/>
        <v>-</v>
      </c>
      <c r="M51" s="185" t="str">
        <f t="shared" si="40"/>
        <v/>
      </c>
      <c r="N51" s="40" t="s">
        <v>135</v>
      </c>
      <c r="O51" s="40" t="s">
        <v>135</v>
      </c>
      <c r="P51" s="4" t="str">
        <f t="shared" si="41"/>
        <v>-</v>
      </c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4" t="str">
        <f t="shared" si="42"/>
        <v>-</v>
      </c>
      <c r="AB51" s="4" t="str">
        <f t="shared" si="43"/>
        <v>-</v>
      </c>
      <c r="AC51" s="18" t="str">
        <f t="shared" si="44"/>
        <v>-</v>
      </c>
      <c r="AD51" s="21" t="str">
        <f t="shared" si="45"/>
        <v>-</v>
      </c>
      <c r="AE51" s="4" t="str">
        <f t="shared" si="46"/>
        <v>-</v>
      </c>
      <c r="AF51" s="4" t="str">
        <f t="shared" si="47"/>
        <v>-</v>
      </c>
      <c r="AH51" s="4" t="str">
        <f t="shared" si="48"/>
        <v>-</v>
      </c>
      <c r="AI51" s="18" t="str">
        <f t="shared" si="49"/>
        <v>-</v>
      </c>
      <c r="AJ51" s="21" t="str">
        <f t="shared" si="50"/>
        <v>-</v>
      </c>
      <c r="AK51" s="4" t="str">
        <f t="shared" si="51"/>
        <v>-</v>
      </c>
    </row>
    <row r="52" spans="1:37" ht="12.75" customHeight="1" x14ac:dyDescent="0.2">
      <c r="A52" s="35" t="s">
        <v>57</v>
      </c>
      <c r="B52" s="64" t="s">
        <v>302</v>
      </c>
      <c r="C52" s="37"/>
      <c r="D52" s="30"/>
      <c r="E52" s="38"/>
      <c r="F52" s="66"/>
      <c r="G52" s="39">
        <f t="shared" si="36"/>
        <v>0</v>
      </c>
      <c r="H52" s="39">
        <f t="shared" si="37"/>
        <v>0</v>
      </c>
      <c r="I52" s="185" t="str">
        <f t="shared" si="38"/>
        <v/>
      </c>
      <c r="J52" s="40"/>
      <c r="K52" s="40"/>
      <c r="L52" s="4" t="str">
        <f t="shared" si="39"/>
        <v>-</v>
      </c>
      <c r="M52" s="185" t="str">
        <f t="shared" si="40"/>
        <v/>
      </c>
      <c r="N52" s="40" t="s">
        <v>135</v>
      </c>
      <c r="O52" s="40" t="s">
        <v>135</v>
      </c>
      <c r="P52" s="4" t="str">
        <f t="shared" si="41"/>
        <v>-</v>
      </c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4" t="str">
        <f t="shared" si="42"/>
        <v>-</v>
      </c>
      <c r="AB52" s="4" t="str">
        <f t="shared" si="43"/>
        <v>-</v>
      </c>
      <c r="AC52" s="18" t="str">
        <f t="shared" si="44"/>
        <v>-</v>
      </c>
      <c r="AD52" s="21" t="str">
        <f t="shared" si="45"/>
        <v>-</v>
      </c>
      <c r="AE52" s="4" t="str">
        <f t="shared" si="46"/>
        <v>-</v>
      </c>
      <c r="AF52" s="4" t="str">
        <f t="shared" si="47"/>
        <v>-</v>
      </c>
      <c r="AH52" s="4" t="str">
        <f t="shared" si="48"/>
        <v>-</v>
      </c>
      <c r="AI52" s="18" t="str">
        <f t="shared" si="49"/>
        <v>-</v>
      </c>
      <c r="AJ52" s="21" t="str">
        <f t="shared" si="50"/>
        <v>-</v>
      </c>
      <c r="AK52" s="4" t="str">
        <f t="shared" si="51"/>
        <v>-</v>
      </c>
    </row>
    <row r="53" spans="1:37" ht="12.75" customHeight="1" x14ac:dyDescent="0.2">
      <c r="A53" s="35" t="s">
        <v>58</v>
      </c>
      <c r="B53" s="64" t="s">
        <v>303</v>
      </c>
      <c r="C53" s="37"/>
      <c r="D53" s="30"/>
      <c r="E53" s="38"/>
      <c r="F53" s="66"/>
      <c r="G53" s="39">
        <f t="shared" si="36"/>
        <v>0</v>
      </c>
      <c r="H53" s="39">
        <f t="shared" si="37"/>
        <v>0</v>
      </c>
      <c r="I53" s="185" t="str">
        <f t="shared" si="38"/>
        <v/>
      </c>
      <c r="J53" s="40"/>
      <c r="K53" s="40"/>
      <c r="L53" s="4" t="str">
        <f t="shared" si="39"/>
        <v>-</v>
      </c>
      <c r="M53" s="185" t="str">
        <f t="shared" si="40"/>
        <v/>
      </c>
      <c r="N53" s="40" t="s">
        <v>135</v>
      </c>
      <c r="O53" s="40" t="s">
        <v>135</v>
      </c>
      <c r="P53" s="4" t="str">
        <f t="shared" si="41"/>
        <v>-</v>
      </c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4" t="str">
        <f t="shared" si="42"/>
        <v>-</v>
      </c>
      <c r="AB53" s="4" t="str">
        <f t="shared" si="43"/>
        <v>-</v>
      </c>
      <c r="AC53" s="18" t="str">
        <f t="shared" si="44"/>
        <v>-</v>
      </c>
      <c r="AD53" s="21" t="str">
        <f t="shared" si="45"/>
        <v>-</v>
      </c>
      <c r="AE53" s="4" t="str">
        <f t="shared" si="46"/>
        <v>-</v>
      </c>
      <c r="AF53" s="4" t="str">
        <f t="shared" si="47"/>
        <v>-</v>
      </c>
      <c r="AH53" s="4" t="str">
        <f t="shared" si="48"/>
        <v>-</v>
      </c>
      <c r="AI53" s="18" t="str">
        <f t="shared" si="49"/>
        <v>-</v>
      </c>
      <c r="AJ53" s="21" t="str">
        <f t="shared" si="50"/>
        <v>-</v>
      </c>
      <c r="AK53" s="4" t="str">
        <f t="shared" si="51"/>
        <v>-</v>
      </c>
    </row>
    <row r="54" spans="1:37" ht="12.75" customHeight="1" x14ac:dyDescent="0.2">
      <c r="A54" s="35" t="s">
        <v>59</v>
      </c>
      <c r="B54" s="64" t="s">
        <v>237</v>
      </c>
      <c r="C54" s="37"/>
      <c r="D54" s="30"/>
      <c r="E54" s="38"/>
      <c r="F54" s="66"/>
      <c r="G54" s="39">
        <f t="shared" si="36"/>
        <v>0</v>
      </c>
      <c r="H54" s="39">
        <f t="shared" si="37"/>
        <v>0</v>
      </c>
      <c r="I54" s="185" t="str">
        <f t="shared" si="38"/>
        <v/>
      </c>
      <c r="J54" s="40"/>
      <c r="K54" s="40"/>
      <c r="L54" s="4" t="str">
        <f t="shared" si="39"/>
        <v>-</v>
      </c>
      <c r="M54" s="185" t="str">
        <f t="shared" si="40"/>
        <v/>
      </c>
      <c r="N54" s="40" t="s">
        <v>135</v>
      </c>
      <c r="O54" s="40" t="s">
        <v>135</v>
      </c>
      <c r="P54" s="4" t="str">
        <f t="shared" si="41"/>
        <v>-</v>
      </c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4" t="str">
        <f t="shared" si="42"/>
        <v>-</v>
      </c>
      <c r="AB54" s="4" t="str">
        <f t="shared" si="43"/>
        <v>-</v>
      </c>
      <c r="AC54" s="18" t="str">
        <f t="shared" si="44"/>
        <v>-</v>
      </c>
      <c r="AD54" s="21" t="str">
        <f t="shared" si="45"/>
        <v>-</v>
      </c>
      <c r="AE54" s="4" t="str">
        <f t="shared" si="46"/>
        <v>-</v>
      </c>
      <c r="AF54" s="4" t="str">
        <f t="shared" si="47"/>
        <v>-</v>
      </c>
      <c r="AH54" s="4" t="str">
        <f t="shared" si="48"/>
        <v>-</v>
      </c>
      <c r="AI54" s="18" t="str">
        <f t="shared" si="49"/>
        <v>-</v>
      </c>
      <c r="AJ54" s="21" t="str">
        <f t="shared" si="50"/>
        <v>-</v>
      </c>
      <c r="AK54" s="4" t="str">
        <f t="shared" si="51"/>
        <v>-</v>
      </c>
    </row>
    <row r="55" spans="1:37" ht="12.75" customHeight="1" x14ac:dyDescent="0.2">
      <c r="A55" s="35"/>
      <c r="B55" s="64"/>
      <c r="C55" s="37"/>
      <c r="D55" s="30"/>
      <c r="E55" s="38"/>
      <c r="F55" s="66"/>
      <c r="G55" s="39">
        <f>E55+F55</f>
        <v>0</v>
      </c>
      <c r="H55" s="39">
        <f t="shared" si="37"/>
        <v>0</v>
      </c>
      <c r="I55" s="185" t="str">
        <f t="shared" si="38"/>
        <v/>
      </c>
      <c r="J55" s="40"/>
      <c r="K55" s="40"/>
      <c r="L55" s="4" t="str">
        <f t="shared" si="39"/>
        <v>-</v>
      </c>
      <c r="M55" s="185" t="str">
        <f t="shared" si="40"/>
        <v/>
      </c>
      <c r="N55" s="40" t="s">
        <v>135</v>
      </c>
      <c r="O55" s="40" t="s">
        <v>135</v>
      </c>
      <c r="P55" s="4" t="str">
        <f t="shared" si="41"/>
        <v>-</v>
      </c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4" t="str">
        <f t="shared" si="42"/>
        <v>-</v>
      </c>
      <c r="AB55" s="4" t="str">
        <f t="shared" si="43"/>
        <v>-</v>
      </c>
      <c r="AC55" s="18" t="str">
        <f t="shared" si="44"/>
        <v>-</v>
      </c>
      <c r="AD55" s="21" t="str">
        <f t="shared" si="45"/>
        <v>-</v>
      </c>
      <c r="AE55" s="4" t="str">
        <f t="shared" si="46"/>
        <v>-</v>
      </c>
      <c r="AF55" s="4" t="str">
        <f t="shared" si="47"/>
        <v>-</v>
      </c>
      <c r="AH55" s="4" t="str">
        <f t="shared" si="48"/>
        <v>-</v>
      </c>
      <c r="AI55" s="18" t="str">
        <f t="shared" si="49"/>
        <v>-</v>
      </c>
      <c r="AJ55" s="21" t="str">
        <f t="shared" si="50"/>
        <v>-</v>
      </c>
      <c r="AK55" s="4" t="str">
        <f t="shared" si="51"/>
        <v>-</v>
      </c>
    </row>
    <row r="56" spans="1:37" s="28" customFormat="1" ht="12.75" customHeight="1" x14ac:dyDescent="0.2">
      <c r="A56" s="33">
        <v>5</v>
      </c>
      <c r="B56" s="65" t="s">
        <v>266</v>
      </c>
      <c r="C56" s="42">
        <f>ROUND(SUM(C46:C55),0)</f>
        <v>0</v>
      </c>
      <c r="D56" s="63"/>
      <c r="E56" s="42">
        <f>ROUND(SUM(E46:E55),0)</f>
        <v>0</v>
      </c>
      <c r="F56" s="67">
        <f>ROUND(SUM(F46:F55),0)</f>
        <v>0</v>
      </c>
      <c r="G56" s="42">
        <f>ROUND(SUM(G46:G55),0)</f>
        <v>0</v>
      </c>
      <c r="H56" s="42">
        <f>SUM(H46:H55)</f>
        <v>0</v>
      </c>
      <c r="I56" s="185"/>
      <c r="M56" s="185"/>
      <c r="AA56" s="5">
        <f t="shared" ref="AA56:AF56" si="52">ROUND(SUM(AA46:AA55),0)</f>
        <v>0</v>
      </c>
      <c r="AB56" s="5">
        <f t="shared" si="52"/>
        <v>0</v>
      </c>
      <c r="AC56" s="19">
        <f t="shared" si="52"/>
        <v>0</v>
      </c>
      <c r="AD56" s="22">
        <f t="shared" si="52"/>
        <v>0</v>
      </c>
      <c r="AE56" s="5">
        <f t="shared" si="52"/>
        <v>0</v>
      </c>
      <c r="AF56" s="5">
        <f t="shared" si="52"/>
        <v>0</v>
      </c>
      <c r="AH56" s="5">
        <f>ROUND(SUM(AH46:AH55),0)</f>
        <v>0</v>
      </c>
      <c r="AI56" s="19">
        <f>ROUND(SUM(AI46:AI55),0)</f>
        <v>0</v>
      </c>
      <c r="AJ56" s="22">
        <f>ROUND(SUM(AJ46:AJ55),0)</f>
        <v>0</v>
      </c>
      <c r="AK56" s="5">
        <f>ROUND(SUM(AK46:AK55),0)</f>
        <v>0</v>
      </c>
    </row>
    <row r="57" spans="1:37" ht="12.75" customHeight="1" x14ac:dyDescent="0.2">
      <c r="B57" s="29"/>
      <c r="C57" s="30"/>
      <c r="D57" s="30"/>
      <c r="E57" s="43"/>
      <c r="F57" s="43"/>
      <c r="G57" s="31"/>
      <c r="H57" s="31"/>
      <c r="I57" s="185"/>
      <c r="M57" s="185"/>
    </row>
    <row r="58" spans="1:37" s="28" customFormat="1" ht="12.75" customHeight="1" x14ac:dyDescent="0.2">
      <c r="A58" s="33">
        <v>6</v>
      </c>
      <c r="B58" s="282" t="s">
        <v>114</v>
      </c>
      <c r="C58" s="283"/>
      <c r="D58" s="283"/>
      <c r="E58" s="283"/>
      <c r="F58" s="283"/>
      <c r="G58" s="283"/>
      <c r="H58" s="284"/>
      <c r="I58" s="185"/>
      <c r="M58" s="185"/>
      <c r="AA58" s="3" t="s">
        <v>128</v>
      </c>
      <c r="AB58" s="3" t="s">
        <v>129</v>
      </c>
      <c r="AC58" s="17" t="s">
        <v>130</v>
      </c>
      <c r="AD58" s="20" t="s">
        <v>128</v>
      </c>
      <c r="AE58" s="3" t="s">
        <v>129</v>
      </c>
      <c r="AF58" s="3" t="s">
        <v>130</v>
      </c>
      <c r="AH58" s="3" t="s">
        <v>135</v>
      </c>
      <c r="AI58" s="17" t="s">
        <v>136</v>
      </c>
      <c r="AJ58" s="20" t="s">
        <v>135</v>
      </c>
      <c r="AK58" s="3" t="s">
        <v>136</v>
      </c>
    </row>
    <row r="59" spans="1:37" ht="12.75" customHeight="1" x14ac:dyDescent="0.2">
      <c r="A59" s="35" t="s">
        <v>60</v>
      </c>
      <c r="B59" s="64" t="s">
        <v>304</v>
      </c>
      <c r="C59" s="37"/>
      <c r="D59" s="30"/>
      <c r="E59" s="38"/>
      <c r="F59" s="66"/>
      <c r="G59" s="39">
        <f t="shared" ref="G59:G71" si="53">E59+F59</f>
        <v>0</v>
      </c>
      <c r="H59" s="39">
        <f t="shared" ref="H59:H71" si="54">C59-G59</f>
        <v>0</v>
      </c>
      <c r="I59" s="185" t="str">
        <f t="shared" ref="I59:I71" si="55">IF(AND($C59="",$E59="",$F59=""),"",IF(AND(OR($C59&lt;&gt;"",$G59&lt;&gt;""),OR(J59="",K59="")),"Sélectionnez! -&gt;",""))</f>
        <v/>
      </c>
      <c r="J59" s="40"/>
      <c r="K59" s="40"/>
      <c r="L59" s="4" t="str">
        <f t="shared" ref="L59:L71" si="56">IF(J59=K59,"-", "Changement de répartition")</f>
        <v>-</v>
      </c>
      <c r="M59" s="185" t="str">
        <f t="shared" ref="M59:M71" si="57">IF(AND($C59="",$E59="",$F59=""),"",IF(AND(OR($C59&lt;&gt;"",$G59&lt;&gt;""),OR(N59="",O59="")),"Sélectionnez! -&gt;",""))</f>
        <v/>
      </c>
      <c r="N59" s="40" t="s">
        <v>135</v>
      </c>
      <c r="O59" s="40" t="s">
        <v>135</v>
      </c>
      <c r="P59" s="4" t="str">
        <f t="shared" ref="P59:P71" si="58">IF(N59=O59,"-","Changement d'origine")</f>
        <v>-</v>
      </c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4" t="str">
        <f t="shared" ref="AA59:AA71" si="59">IF(J59="Interne",C59,"-")</f>
        <v>-</v>
      </c>
      <c r="AB59" s="4" t="str">
        <f t="shared" ref="AB59:AB71" si="60">IF(J59="Apparenté",C59,"-")</f>
        <v>-</v>
      </c>
      <c r="AC59" s="18" t="str">
        <f t="shared" ref="AC59:AC71" si="61">IF(J59="Externe",C59,"-")</f>
        <v>-</v>
      </c>
      <c r="AD59" s="21" t="str">
        <f t="shared" ref="AD59:AD71" si="62">IF(K59="Interne",G59,"-")</f>
        <v>-</v>
      </c>
      <c r="AE59" s="4" t="str">
        <f t="shared" ref="AE59:AE71" si="63">IF(K59="Apparenté",G59,"-")</f>
        <v>-</v>
      </c>
      <c r="AF59" s="4" t="str">
        <f t="shared" ref="AF59:AF71" si="64">IF(K59="Externe",G59,"-")</f>
        <v>-</v>
      </c>
      <c r="AH59" s="4" t="str">
        <f t="shared" ref="AH59:AH71" si="65">IF($N59="Canadien",IF($C59="","-",$C59),"-")</f>
        <v>-</v>
      </c>
      <c r="AI59" s="18" t="str">
        <f t="shared" ref="AI59:AI71" si="66">IF($N59="Non-Canadien",IF($C59="","-",$C59),"-")</f>
        <v>-</v>
      </c>
      <c r="AJ59" s="21" t="str">
        <f t="shared" ref="AJ59:AJ71" si="67">IF($O59="Canadien",IF($G59=0,"-",$G59),"-")</f>
        <v>-</v>
      </c>
      <c r="AK59" s="4" t="str">
        <f t="shared" ref="AK59:AK71" si="68">IF($O59="Non-Canadien",IF($G59=0,"-",$G59),"-")</f>
        <v>-</v>
      </c>
    </row>
    <row r="60" spans="1:37" ht="12.75" customHeight="1" x14ac:dyDescent="0.2">
      <c r="A60" s="35" t="s">
        <v>61</v>
      </c>
      <c r="B60" s="64" t="s">
        <v>155</v>
      </c>
      <c r="C60" s="37"/>
      <c r="D60" s="30"/>
      <c r="E60" s="38"/>
      <c r="F60" s="66"/>
      <c r="G60" s="39">
        <f t="shared" si="53"/>
        <v>0</v>
      </c>
      <c r="H60" s="39">
        <f t="shared" si="54"/>
        <v>0</v>
      </c>
      <c r="I60" s="185" t="str">
        <f t="shared" si="55"/>
        <v/>
      </c>
      <c r="J60" s="40"/>
      <c r="K60" s="40"/>
      <c r="L60" s="4" t="str">
        <f t="shared" si="56"/>
        <v>-</v>
      </c>
      <c r="M60" s="185" t="str">
        <f t="shared" si="57"/>
        <v/>
      </c>
      <c r="N60" s="40" t="s">
        <v>135</v>
      </c>
      <c r="O60" s="40" t="s">
        <v>135</v>
      </c>
      <c r="P60" s="4" t="str">
        <f t="shared" si="58"/>
        <v>-</v>
      </c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4" t="str">
        <f t="shared" si="59"/>
        <v>-</v>
      </c>
      <c r="AB60" s="4" t="str">
        <f t="shared" si="60"/>
        <v>-</v>
      </c>
      <c r="AC60" s="18" t="str">
        <f t="shared" si="61"/>
        <v>-</v>
      </c>
      <c r="AD60" s="21" t="str">
        <f t="shared" si="62"/>
        <v>-</v>
      </c>
      <c r="AE60" s="4" t="str">
        <f t="shared" si="63"/>
        <v>-</v>
      </c>
      <c r="AF60" s="4" t="str">
        <f t="shared" si="64"/>
        <v>-</v>
      </c>
      <c r="AH60" s="4" t="str">
        <f t="shared" si="65"/>
        <v>-</v>
      </c>
      <c r="AI60" s="18" t="str">
        <f t="shared" si="66"/>
        <v>-</v>
      </c>
      <c r="AJ60" s="21" t="str">
        <f t="shared" si="67"/>
        <v>-</v>
      </c>
      <c r="AK60" s="4" t="str">
        <f t="shared" si="68"/>
        <v>-</v>
      </c>
    </row>
    <row r="61" spans="1:37" ht="12.75" customHeight="1" x14ac:dyDescent="0.2">
      <c r="A61" s="35"/>
      <c r="B61" s="64"/>
      <c r="C61" s="37"/>
      <c r="D61" s="30"/>
      <c r="E61" s="38"/>
      <c r="F61" s="66"/>
      <c r="G61" s="39">
        <f t="shared" si="53"/>
        <v>0</v>
      </c>
      <c r="H61" s="39">
        <f t="shared" si="54"/>
        <v>0</v>
      </c>
      <c r="I61" s="185" t="str">
        <f t="shared" si="55"/>
        <v/>
      </c>
      <c r="J61" s="40"/>
      <c r="K61" s="40"/>
      <c r="L61" s="4" t="str">
        <f t="shared" si="56"/>
        <v>-</v>
      </c>
      <c r="M61" s="185" t="str">
        <f t="shared" si="57"/>
        <v/>
      </c>
      <c r="N61" s="40" t="s">
        <v>135</v>
      </c>
      <c r="O61" s="40" t="s">
        <v>135</v>
      </c>
      <c r="P61" s="4" t="str">
        <f t="shared" si="58"/>
        <v>-</v>
      </c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4" t="str">
        <f t="shared" si="59"/>
        <v>-</v>
      </c>
      <c r="AB61" s="4" t="str">
        <f t="shared" si="60"/>
        <v>-</v>
      </c>
      <c r="AC61" s="18" t="str">
        <f t="shared" si="61"/>
        <v>-</v>
      </c>
      <c r="AD61" s="21" t="str">
        <f t="shared" si="62"/>
        <v>-</v>
      </c>
      <c r="AE61" s="4" t="str">
        <f t="shared" si="63"/>
        <v>-</v>
      </c>
      <c r="AF61" s="4" t="str">
        <f t="shared" si="64"/>
        <v>-</v>
      </c>
      <c r="AH61" s="4" t="str">
        <f t="shared" si="65"/>
        <v>-</v>
      </c>
      <c r="AI61" s="18" t="str">
        <f t="shared" si="66"/>
        <v>-</v>
      </c>
      <c r="AJ61" s="21" t="str">
        <f t="shared" si="67"/>
        <v>-</v>
      </c>
      <c r="AK61" s="4" t="str">
        <f t="shared" si="68"/>
        <v>-</v>
      </c>
    </row>
    <row r="62" spans="1:37" ht="12.75" customHeight="1" x14ac:dyDescent="0.2">
      <c r="A62" s="35"/>
      <c r="B62" s="64"/>
      <c r="C62" s="37"/>
      <c r="D62" s="30"/>
      <c r="E62" s="38"/>
      <c r="F62" s="66"/>
      <c r="G62" s="39">
        <f t="shared" si="53"/>
        <v>0</v>
      </c>
      <c r="H62" s="39">
        <f t="shared" si="54"/>
        <v>0</v>
      </c>
      <c r="I62" s="185" t="str">
        <f t="shared" si="55"/>
        <v/>
      </c>
      <c r="J62" s="40"/>
      <c r="K62" s="40"/>
      <c r="L62" s="4" t="str">
        <f t="shared" si="56"/>
        <v>-</v>
      </c>
      <c r="M62" s="185" t="str">
        <f t="shared" si="57"/>
        <v/>
      </c>
      <c r="N62" s="40" t="s">
        <v>135</v>
      </c>
      <c r="O62" s="40" t="s">
        <v>135</v>
      </c>
      <c r="P62" s="4" t="str">
        <f t="shared" si="58"/>
        <v>-</v>
      </c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4" t="str">
        <f t="shared" si="59"/>
        <v>-</v>
      </c>
      <c r="AB62" s="4" t="str">
        <f t="shared" si="60"/>
        <v>-</v>
      </c>
      <c r="AC62" s="18" t="str">
        <f t="shared" si="61"/>
        <v>-</v>
      </c>
      <c r="AD62" s="21" t="str">
        <f t="shared" si="62"/>
        <v>-</v>
      </c>
      <c r="AE62" s="4" t="str">
        <f t="shared" si="63"/>
        <v>-</v>
      </c>
      <c r="AF62" s="4" t="str">
        <f t="shared" si="64"/>
        <v>-</v>
      </c>
      <c r="AH62" s="4" t="str">
        <f t="shared" si="65"/>
        <v>-</v>
      </c>
      <c r="AI62" s="18" t="str">
        <f t="shared" si="66"/>
        <v>-</v>
      </c>
      <c r="AJ62" s="21" t="str">
        <f t="shared" si="67"/>
        <v>-</v>
      </c>
      <c r="AK62" s="4" t="str">
        <f t="shared" si="68"/>
        <v>-</v>
      </c>
    </row>
    <row r="63" spans="1:37" ht="12.75" customHeight="1" x14ac:dyDescent="0.2">
      <c r="A63" s="35"/>
      <c r="B63" s="64"/>
      <c r="C63" s="37"/>
      <c r="D63" s="30"/>
      <c r="E63" s="38"/>
      <c r="F63" s="66"/>
      <c r="G63" s="39">
        <f t="shared" si="53"/>
        <v>0</v>
      </c>
      <c r="H63" s="39">
        <f t="shared" si="54"/>
        <v>0</v>
      </c>
      <c r="I63" s="185" t="str">
        <f t="shared" si="55"/>
        <v/>
      </c>
      <c r="J63" s="40"/>
      <c r="K63" s="40"/>
      <c r="L63" s="4" t="str">
        <f t="shared" si="56"/>
        <v>-</v>
      </c>
      <c r="M63" s="185" t="str">
        <f t="shared" si="57"/>
        <v/>
      </c>
      <c r="N63" s="40" t="s">
        <v>135</v>
      </c>
      <c r="O63" s="40" t="s">
        <v>135</v>
      </c>
      <c r="P63" s="4" t="str">
        <f t="shared" si="58"/>
        <v>-</v>
      </c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4" t="str">
        <f t="shared" si="59"/>
        <v>-</v>
      </c>
      <c r="AB63" s="4" t="str">
        <f t="shared" si="60"/>
        <v>-</v>
      </c>
      <c r="AC63" s="18" t="str">
        <f t="shared" si="61"/>
        <v>-</v>
      </c>
      <c r="AD63" s="21" t="str">
        <f t="shared" si="62"/>
        <v>-</v>
      </c>
      <c r="AE63" s="4" t="str">
        <f t="shared" si="63"/>
        <v>-</v>
      </c>
      <c r="AF63" s="4" t="str">
        <f t="shared" si="64"/>
        <v>-</v>
      </c>
      <c r="AH63" s="4" t="str">
        <f t="shared" si="65"/>
        <v>-</v>
      </c>
      <c r="AI63" s="18" t="str">
        <f t="shared" si="66"/>
        <v>-</v>
      </c>
      <c r="AJ63" s="21" t="str">
        <f t="shared" si="67"/>
        <v>-</v>
      </c>
      <c r="AK63" s="4" t="str">
        <f t="shared" si="68"/>
        <v>-</v>
      </c>
    </row>
    <row r="64" spans="1:37" ht="12.75" customHeight="1" x14ac:dyDescent="0.2">
      <c r="A64" s="35"/>
      <c r="B64" s="64"/>
      <c r="C64" s="37"/>
      <c r="D64" s="30"/>
      <c r="E64" s="38"/>
      <c r="F64" s="66"/>
      <c r="G64" s="39">
        <f t="shared" si="53"/>
        <v>0</v>
      </c>
      <c r="H64" s="39">
        <f t="shared" si="54"/>
        <v>0</v>
      </c>
      <c r="I64" s="185" t="str">
        <f t="shared" si="55"/>
        <v/>
      </c>
      <c r="J64" s="40"/>
      <c r="K64" s="40"/>
      <c r="L64" s="4" t="str">
        <f t="shared" si="56"/>
        <v>-</v>
      </c>
      <c r="M64" s="185" t="str">
        <f t="shared" si="57"/>
        <v/>
      </c>
      <c r="N64" s="40" t="s">
        <v>135</v>
      </c>
      <c r="O64" s="40" t="s">
        <v>135</v>
      </c>
      <c r="P64" s="4" t="str">
        <f t="shared" si="58"/>
        <v>-</v>
      </c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4" t="str">
        <f t="shared" si="59"/>
        <v>-</v>
      </c>
      <c r="AB64" s="4" t="str">
        <f t="shared" si="60"/>
        <v>-</v>
      </c>
      <c r="AC64" s="18" t="str">
        <f t="shared" si="61"/>
        <v>-</v>
      </c>
      <c r="AD64" s="21" t="str">
        <f t="shared" si="62"/>
        <v>-</v>
      </c>
      <c r="AE64" s="4" t="str">
        <f t="shared" si="63"/>
        <v>-</v>
      </c>
      <c r="AF64" s="4" t="str">
        <f t="shared" si="64"/>
        <v>-</v>
      </c>
      <c r="AH64" s="4" t="str">
        <f t="shared" si="65"/>
        <v>-</v>
      </c>
      <c r="AI64" s="18" t="str">
        <f t="shared" si="66"/>
        <v>-</v>
      </c>
      <c r="AJ64" s="21" t="str">
        <f t="shared" si="67"/>
        <v>-</v>
      </c>
      <c r="AK64" s="4" t="str">
        <f t="shared" si="68"/>
        <v>-</v>
      </c>
    </row>
    <row r="65" spans="1:37" ht="12.75" customHeight="1" x14ac:dyDescent="0.2">
      <c r="A65" s="35" t="s">
        <v>62</v>
      </c>
      <c r="B65" s="64" t="s">
        <v>157</v>
      </c>
      <c r="C65" s="37"/>
      <c r="D65" s="30"/>
      <c r="E65" s="38"/>
      <c r="F65" s="66"/>
      <c r="G65" s="39">
        <f t="shared" si="53"/>
        <v>0</v>
      </c>
      <c r="H65" s="39">
        <f t="shared" si="54"/>
        <v>0</v>
      </c>
      <c r="I65" s="185" t="str">
        <f t="shared" si="55"/>
        <v/>
      </c>
      <c r="J65" s="40"/>
      <c r="K65" s="40"/>
      <c r="L65" s="4" t="str">
        <f t="shared" si="56"/>
        <v>-</v>
      </c>
      <c r="M65" s="185" t="str">
        <f t="shared" si="57"/>
        <v/>
      </c>
      <c r="N65" s="40" t="s">
        <v>135</v>
      </c>
      <c r="O65" s="40" t="s">
        <v>135</v>
      </c>
      <c r="P65" s="4" t="str">
        <f t="shared" si="58"/>
        <v>-</v>
      </c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4" t="str">
        <f t="shared" si="59"/>
        <v>-</v>
      </c>
      <c r="AB65" s="4" t="str">
        <f t="shared" si="60"/>
        <v>-</v>
      </c>
      <c r="AC65" s="18" t="str">
        <f t="shared" si="61"/>
        <v>-</v>
      </c>
      <c r="AD65" s="21" t="str">
        <f t="shared" si="62"/>
        <v>-</v>
      </c>
      <c r="AE65" s="4" t="str">
        <f t="shared" si="63"/>
        <v>-</v>
      </c>
      <c r="AF65" s="4" t="str">
        <f t="shared" si="64"/>
        <v>-</v>
      </c>
      <c r="AH65" s="4" t="str">
        <f t="shared" si="65"/>
        <v>-</v>
      </c>
      <c r="AI65" s="18" t="str">
        <f t="shared" si="66"/>
        <v>-</v>
      </c>
      <c r="AJ65" s="21" t="str">
        <f t="shared" si="67"/>
        <v>-</v>
      </c>
      <c r="AK65" s="4" t="str">
        <f t="shared" si="68"/>
        <v>-</v>
      </c>
    </row>
    <row r="66" spans="1:37" ht="12.75" customHeight="1" x14ac:dyDescent="0.2">
      <c r="A66" s="35" t="s">
        <v>63</v>
      </c>
      <c r="B66" s="64" t="s">
        <v>305</v>
      </c>
      <c r="C66" s="37"/>
      <c r="D66" s="30"/>
      <c r="E66" s="38"/>
      <c r="F66" s="66"/>
      <c r="G66" s="39">
        <f t="shared" si="53"/>
        <v>0</v>
      </c>
      <c r="H66" s="39">
        <f t="shared" si="54"/>
        <v>0</v>
      </c>
      <c r="I66" s="185" t="str">
        <f t="shared" si="55"/>
        <v/>
      </c>
      <c r="J66" s="40"/>
      <c r="K66" s="40"/>
      <c r="L66" s="4" t="str">
        <f t="shared" si="56"/>
        <v>-</v>
      </c>
      <c r="M66" s="185" t="str">
        <f t="shared" si="57"/>
        <v/>
      </c>
      <c r="N66" s="40" t="s">
        <v>135</v>
      </c>
      <c r="O66" s="40" t="s">
        <v>135</v>
      </c>
      <c r="P66" s="4" t="str">
        <f t="shared" si="58"/>
        <v>-</v>
      </c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4" t="str">
        <f t="shared" si="59"/>
        <v>-</v>
      </c>
      <c r="AB66" s="4" t="str">
        <f t="shared" si="60"/>
        <v>-</v>
      </c>
      <c r="AC66" s="18" t="str">
        <f t="shared" si="61"/>
        <v>-</v>
      </c>
      <c r="AD66" s="21" t="str">
        <f t="shared" si="62"/>
        <v>-</v>
      </c>
      <c r="AE66" s="4" t="str">
        <f t="shared" si="63"/>
        <v>-</v>
      </c>
      <c r="AF66" s="4" t="str">
        <f t="shared" si="64"/>
        <v>-</v>
      </c>
      <c r="AH66" s="4" t="str">
        <f t="shared" si="65"/>
        <v>-</v>
      </c>
      <c r="AI66" s="18" t="str">
        <f t="shared" si="66"/>
        <v>-</v>
      </c>
      <c r="AJ66" s="21" t="str">
        <f t="shared" si="67"/>
        <v>-</v>
      </c>
      <c r="AK66" s="4" t="str">
        <f t="shared" si="68"/>
        <v>-</v>
      </c>
    </row>
    <row r="67" spans="1:37" ht="12.75" customHeight="1" x14ac:dyDescent="0.2">
      <c r="A67" s="35">
        <v>6.25</v>
      </c>
      <c r="B67" s="64" t="s">
        <v>306</v>
      </c>
      <c r="C67" s="37"/>
      <c r="D67" s="30"/>
      <c r="E67" s="38"/>
      <c r="F67" s="66"/>
      <c r="G67" s="39">
        <f>E67+F67</f>
        <v>0</v>
      </c>
      <c r="H67" s="39">
        <f t="shared" si="54"/>
        <v>0</v>
      </c>
      <c r="I67" s="185" t="str">
        <f t="shared" si="55"/>
        <v/>
      </c>
      <c r="J67" s="40"/>
      <c r="K67" s="40"/>
      <c r="L67" s="4" t="str">
        <f t="shared" si="56"/>
        <v>-</v>
      </c>
      <c r="M67" s="185" t="str">
        <f t="shared" si="57"/>
        <v/>
      </c>
      <c r="N67" s="40" t="s">
        <v>135</v>
      </c>
      <c r="O67" s="40" t="s">
        <v>135</v>
      </c>
      <c r="P67" s="4" t="str">
        <f t="shared" si="58"/>
        <v>-</v>
      </c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4" t="str">
        <f t="shared" si="59"/>
        <v>-</v>
      </c>
      <c r="AB67" s="4" t="str">
        <f t="shared" si="60"/>
        <v>-</v>
      </c>
      <c r="AC67" s="18" t="str">
        <f t="shared" si="61"/>
        <v>-</v>
      </c>
      <c r="AD67" s="21" t="str">
        <f t="shared" si="62"/>
        <v>-</v>
      </c>
      <c r="AE67" s="4" t="str">
        <f t="shared" si="63"/>
        <v>-</v>
      </c>
      <c r="AF67" s="4" t="str">
        <f t="shared" si="64"/>
        <v>-</v>
      </c>
      <c r="AH67" s="4" t="str">
        <f t="shared" si="65"/>
        <v>-</v>
      </c>
      <c r="AI67" s="18" t="str">
        <f t="shared" si="66"/>
        <v>-</v>
      </c>
      <c r="AJ67" s="21" t="str">
        <f t="shared" si="67"/>
        <v>-</v>
      </c>
      <c r="AK67" s="4" t="str">
        <f t="shared" si="68"/>
        <v>-</v>
      </c>
    </row>
    <row r="68" spans="1:37" ht="12.75" customHeight="1" x14ac:dyDescent="0.2">
      <c r="A68" s="35"/>
      <c r="B68" s="64"/>
      <c r="C68" s="37"/>
      <c r="D68" s="30"/>
      <c r="E68" s="38"/>
      <c r="F68" s="66"/>
      <c r="G68" s="39">
        <f>E68+F68</f>
        <v>0</v>
      </c>
      <c r="H68" s="39">
        <f t="shared" si="54"/>
        <v>0</v>
      </c>
      <c r="I68" s="185" t="str">
        <f t="shared" si="55"/>
        <v/>
      </c>
      <c r="J68" s="40"/>
      <c r="K68" s="40"/>
      <c r="L68" s="4" t="str">
        <f t="shared" si="56"/>
        <v>-</v>
      </c>
      <c r="M68" s="185" t="str">
        <f t="shared" si="57"/>
        <v/>
      </c>
      <c r="N68" s="40" t="s">
        <v>135</v>
      </c>
      <c r="O68" s="40" t="s">
        <v>135</v>
      </c>
      <c r="P68" s="4" t="str">
        <f t="shared" si="58"/>
        <v>-</v>
      </c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4" t="str">
        <f t="shared" si="59"/>
        <v>-</v>
      </c>
      <c r="AB68" s="4" t="str">
        <f t="shared" si="60"/>
        <v>-</v>
      </c>
      <c r="AC68" s="18" t="str">
        <f t="shared" si="61"/>
        <v>-</v>
      </c>
      <c r="AD68" s="21" t="str">
        <f t="shared" si="62"/>
        <v>-</v>
      </c>
      <c r="AE68" s="4" t="str">
        <f t="shared" si="63"/>
        <v>-</v>
      </c>
      <c r="AF68" s="4" t="str">
        <f t="shared" si="64"/>
        <v>-</v>
      </c>
      <c r="AH68" s="4" t="str">
        <f t="shared" si="65"/>
        <v>-</v>
      </c>
      <c r="AI68" s="18" t="str">
        <f t="shared" si="66"/>
        <v>-</v>
      </c>
      <c r="AJ68" s="21" t="str">
        <f t="shared" si="67"/>
        <v>-</v>
      </c>
      <c r="AK68" s="4" t="str">
        <f t="shared" si="68"/>
        <v>-</v>
      </c>
    </row>
    <row r="69" spans="1:37" ht="12.75" customHeight="1" x14ac:dyDescent="0.2">
      <c r="A69" s="35" t="s">
        <v>64</v>
      </c>
      <c r="B69" s="64" t="s">
        <v>236</v>
      </c>
      <c r="C69" s="37"/>
      <c r="D69" s="30"/>
      <c r="E69" s="38"/>
      <c r="F69" s="66"/>
      <c r="G69" s="39">
        <f t="shared" si="53"/>
        <v>0</v>
      </c>
      <c r="H69" s="39">
        <f t="shared" si="54"/>
        <v>0</v>
      </c>
      <c r="I69" s="185" t="str">
        <f t="shared" si="55"/>
        <v/>
      </c>
      <c r="J69" s="40"/>
      <c r="K69" s="40"/>
      <c r="L69" s="4" t="str">
        <f t="shared" si="56"/>
        <v>-</v>
      </c>
      <c r="M69" s="185" t="str">
        <f t="shared" si="57"/>
        <v/>
      </c>
      <c r="N69" s="40" t="s">
        <v>135</v>
      </c>
      <c r="O69" s="40" t="s">
        <v>135</v>
      </c>
      <c r="P69" s="4" t="str">
        <f t="shared" si="58"/>
        <v>-</v>
      </c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4" t="str">
        <f t="shared" si="59"/>
        <v>-</v>
      </c>
      <c r="AB69" s="4" t="str">
        <f t="shared" si="60"/>
        <v>-</v>
      </c>
      <c r="AC69" s="18" t="str">
        <f t="shared" si="61"/>
        <v>-</v>
      </c>
      <c r="AD69" s="21" t="str">
        <f t="shared" si="62"/>
        <v>-</v>
      </c>
      <c r="AE69" s="4" t="str">
        <f t="shared" si="63"/>
        <v>-</v>
      </c>
      <c r="AF69" s="4" t="str">
        <f t="shared" si="64"/>
        <v>-</v>
      </c>
      <c r="AH69" s="4" t="str">
        <f t="shared" si="65"/>
        <v>-</v>
      </c>
      <c r="AI69" s="18" t="str">
        <f t="shared" si="66"/>
        <v>-</v>
      </c>
      <c r="AJ69" s="21" t="str">
        <f t="shared" si="67"/>
        <v>-</v>
      </c>
      <c r="AK69" s="4" t="str">
        <f t="shared" si="68"/>
        <v>-</v>
      </c>
    </row>
    <row r="70" spans="1:37" ht="12.75" customHeight="1" x14ac:dyDescent="0.2">
      <c r="A70" s="35"/>
      <c r="B70" s="64"/>
      <c r="C70" s="37"/>
      <c r="D70" s="30"/>
      <c r="E70" s="38"/>
      <c r="F70" s="66"/>
      <c r="G70" s="39">
        <f t="shared" si="53"/>
        <v>0</v>
      </c>
      <c r="H70" s="39">
        <f t="shared" si="54"/>
        <v>0</v>
      </c>
      <c r="I70" s="185" t="str">
        <f t="shared" si="55"/>
        <v/>
      </c>
      <c r="J70" s="40"/>
      <c r="K70" s="40"/>
      <c r="L70" s="4" t="str">
        <f t="shared" si="56"/>
        <v>-</v>
      </c>
      <c r="M70" s="185" t="str">
        <f t="shared" si="57"/>
        <v/>
      </c>
      <c r="N70" s="40" t="s">
        <v>135</v>
      </c>
      <c r="O70" s="40" t="s">
        <v>135</v>
      </c>
      <c r="P70" s="4" t="str">
        <f t="shared" si="58"/>
        <v>-</v>
      </c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4" t="str">
        <f t="shared" si="59"/>
        <v>-</v>
      </c>
      <c r="AB70" s="4" t="str">
        <f t="shared" si="60"/>
        <v>-</v>
      </c>
      <c r="AC70" s="18" t="str">
        <f t="shared" si="61"/>
        <v>-</v>
      </c>
      <c r="AD70" s="21" t="str">
        <f t="shared" si="62"/>
        <v>-</v>
      </c>
      <c r="AE70" s="4" t="str">
        <f t="shared" si="63"/>
        <v>-</v>
      </c>
      <c r="AF70" s="4" t="str">
        <f t="shared" si="64"/>
        <v>-</v>
      </c>
      <c r="AH70" s="4" t="str">
        <f t="shared" si="65"/>
        <v>-</v>
      </c>
      <c r="AI70" s="18" t="str">
        <f t="shared" si="66"/>
        <v>-</v>
      </c>
      <c r="AJ70" s="21" t="str">
        <f t="shared" si="67"/>
        <v>-</v>
      </c>
      <c r="AK70" s="4" t="str">
        <f t="shared" si="68"/>
        <v>-</v>
      </c>
    </row>
    <row r="71" spans="1:37" ht="12.75" customHeight="1" x14ac:dyDescent="0.2">
      <c r="A71" s="35"/>
      <c r="B71" s="64"/>
      <c r="C71" s="37"/>
      <c r="D71" s="30"/>
      <c r="E71" s="38"/>
      <c r="F71" s="66"/>
      <c r="G71" s="39">
        <f t="shared" si="53"/>
        <v>0</v>
      </c>
      <c r="H71" s="39">
        <f t="shared" si="54"/>
        <v>0</v>
      </c>
      <c r="I71" s="185" t="str">
        <f t="shared" si="55"/>
        <v/>
      </c>
      <c r="J71" s="40"/>
      <c r="K71" s="40"/>
      <c r="L71" s="4" t="str">
        <f t="shared" si="56"/>
        <v>-</v>
      </c>
      <c r="M71" s="185" t="str">
        <f t="shared" si="57"/>
        <v/>
      </c>
      <c r="N71" s="40" t="s">
        <v>135</v>
      </c>
      <c r="O71" s="40" t="s">
        <v>135</v>
      </c>
      <c r="P71" s="4" t="str">
        <f t="shared" si="58"/>
        <v>-</v>
      </c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4" t="str">
        <f t="shared" si="59"/>
        <v>-</v>
      </c>
      <c r="AB71" s="4" t="str">
        <f t="shared" si="60"/>
        <v>-</v>
      </c>
      <c r="AC71" s="18" t="str">
        <f t="shared" si="61"/>
        <v>-</v>
      </c>
      <c r="AD71" s="21" t="str">
        <f t="shared" si="62"/>
        <v>-</v>
      </c>
      <c r="AE71" s="4" t="str">
        <f t="shared" si="63"/>
        <v>-</v>
      </c>
      <c r="AF71" s="4" t="str">
        <f t="shared" si="64"/>
        <v>-</v>
      </c>
      <c r="AH71" s="4" t="str">
        <f t="shared" si="65"/>
        <v>-</v>
      </c>
      <c r="AI71" s="18" t="str">
        <f t="shared" si="66"/>
        <v>-</v>
      </c>
      <c r="AJ71" s="21" t="str">
        <f t="shared" si="67"/>
        <v>-</v>
      </c>
      <c r="AK71" s="4" t="str">
        <f t="shared" si="68"/>
        <v>-</v>
      </c>
    </row>
    <row r="72" spans="1:37" s="28" customFormat="1" ht="12.75" customHeight="1" x14ac:dyDescent="0.2">
      <c r="A72" s="33">
        <v>6</v>
      </c>
      <c r="B72" s="65" t="s">
        <v>154</v>
      </c>
      <c r="C72" s="42">
        <f>ROUND(SUM(C59:C71),0)</f>
        <v>0</v>
      </c>
      <c r="D72" s="63"/>
      <c r="E72" s="42">
        <f>ROUND(SUM(E59:E71),0)</f>
        <v>0</v>
      </c>
      <c r="F72" s="67">
        <f>ROUND(SUM(F59:F71),0)</f>
        <v>0</v>
      </c>
      <c r="G72" s="42">
        <f>ROUND(SUM(G59:G71),0)</f>
        <v>0</v>
      </c>
      <c r="H72" s="42">
        <f>SUM(H59:H71)</f>
        <v>0</v>
      </c>
      <c r="I72" s="185"/>
      <c r="M72" s="185"/>
      <c r="AA72" s="5">
        <f t="shared" ref="AA72:AF72" si="69">ROUND(SUM(AA59:AA71),0)</f>
        <v>0</v>
      </c>
      <c r="AB72" s="5">
        <f t="shared" si="69"/>
        <v>0</v>
      </c>
      <c r="AC72" s="19">
        <f t="shared" si="69"/>
        <v>0</v>
      </c>
      <c r="AD72" s="22">
        <f t="shared" si="69"/>
        <v>0</v>
      </c>
      <c r="AE72" s="5">
        <f t="shared" si="69"/>
        <v>0</v>
      </c>
      <c r="AF72" s="5">
        <f t="shared" si="69"/>
        <v>0</v>
      </c>
      <c r="AH72" s="5">
        <f>ROUND(SUM(AH59:AH71),0)</f>
        <v>0</v>
      </c>
      <c r="AI72" s="19">
        <f>ROUND(SUM(AI59:AI71),0)</f>
        <v>0</v>
      </c>
      <c r="AJ72" s="22">
        <f>ROUND(SUM(AJ59:AJ71),0)</f>
        <v>0</v>
      </c>
      <c r="AK72" s="5">
        <f>ROUND(SUM(AK59:AK71),0)</f>
        <v>0</v>
      </c>
    </row>
    <row r="73" spans="1:37" ht="12.75" customHeight="1" x14ac:dyDescent="0.2">
      <c r="B73" s="29"/>
      <c r="C73" s="44"/>
      <c r="D73" s="44"/>
      <c r="E73" s="44"/>
      <c r="F73" s="44"/>
      <c r="G73" s="45"/>
      <c r="H73" s="45"/>
      <c r="I73" s="185"/>
      <c r="M73" s="185"/>
    </row>
    <row r="74" spans="1:37" s="28" customFormat="1" ht="12.75" customHeight="1" x14ac:dyDescent="0.2">
      <c r="A74" s="33">
        <v>7</v>
      </c>
      <c r="B74" s="282" t="s">
        <v>267</v>
      </c>
      <c r="C74" s="283"/>
      <c r="D74" s="283"/>
      <c r="E74" s="283"/>
      <c r="F74" s="283"/>
      <c r="G74" s="283"/>
      <c r="H74" s="284"/>
      <c r="I74" s="185"/>
      <c r="M74" s="185"/>
      <c r="AA74" s="3" t="s">
        <v>128</v>
      </c>
      <c r="AB74" s="3" t="s">
        <v>129</v>
      </c>
      <c r="AC74" s="17" t="s">
        <v>130</v>
      </c>
      <c r="AD74" s="20" t="s">
        <v>128</v>
      </c>
      <c r="AE74" s="3" t="s">
        <v>129</v>
      </c>
      <c r="AF74" s="3" t="s">
        <v>130</v>
      </c>
      <c r="AH74" s="3" t="s">
        <v>135</v>
      </c>
      <c r="AI74" s="17" t="s">
        <v>136</v>
      </c>
      <c r="AJ74" s="20" t="s">
        <v>135</v>
      </c>
      <c r="AK74" s="3" t="s">
        <v>136</v>
      </c>
    </row>
    <row r="75" spans="1:37" ht="12.75" customHeight="1" x14ac:dyDescent="0.2">
      <c r="A75" s="35" t="s">
        <v>65</v>
      </c>
      <c r="B75" s="64" t="s">
        <v>307</v>
      </c>
      <c r="C75" s="37"/>
      <c r="D75" s="30"/>
      <c r="E75" s="38"/>
      <c r="F75" s="66"/>
      <c r="G75" s="39">
        <f t="shared" ref="G75:G83" si="70">E75+F75</f>
        <v>0</v>
      </c>
      <c r="H75" s="39">
        <f t="shared" ref="H75:H83" si="71">C75-G75</f>
        <v>0</v>
      </c>
      <c r="I75" s="185" t="str">
        <f t="shared" ref="I75:I83" si="72">IF(AND($C75="",$E75="",$F75=""),"",IF(AND(OR($C75&lt;&gt;"",$G75&lt;&gt;""),OR(J75="",K75="")),"Sélectionnez! -&gt;",""))</f>
        <v/>
      </c>
      <c r="J75" s="40"/>
      <c r="K75" s="40"/>
      <c r="L75" s="4" t="str">
        <f t="shared" ref="L75:L83" si="73">IF(J75=K75,"-", "Changement de répartition")</f>
        <v>-</v>
      </c>
      <c r="M75" s="185" t="str">
        <f t="shared" ref="M75:M83" si="74">IF(AND($C75="",$E75="",$F75=""),"",IF(AND(OR($C75&lt;&gt;"",$G75&lt;&gt;""),OR(N75="",O75="")),"Sélectionnez! -&gt;",""))</f>
        <v/>
      </c>
      <c r="N75" s="40" t="s">
        <v>135</v>
      </c>
      <c r="O75" s="40" t="s">
        <v>135</v>
      </c>
      <c r="P75" s="4" t="str">
        <f t="shared" ref="P75:P83" si="75">IF(N75=O75,"-","Changement d'origine")</f>
        <v>-</v>
      </c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4" t="str">
        <f t="shared" ref="AA75:AA83" si="76">IF(J75="Interne",C75,"-")</f>
        <v>-</v>
      </c>
      <c r="AB75" s="4" t="str">
        <f t="shared" ref="AB75:AB83" si="77">IF(J75="Apparenté",C75,"-")</f>
        <v>-</v>
      </c>
      <c r="AC75" s="18" t="str">
        <f t="shared" ref="AC75:AC83" si="78">IF(J75="Externe",C75,"-")</f>
        <v>-</v>
      </c>
      <c r="AD75" s="21" t="str">
        <f t="shared" ref="AD75:AD83" si="79">IF(K75="Interne",G75,"-")</f>
        <v>-</v>
      </c>
      <c r="AE75" s="4" t="str">
        <f t="shared" ref="AE75:AE83" si="80">IF(K75="Apparenté",G75,"-")</f>
        <v>-</v>
      </c>
      <c r="AF75" s="4" t="str">
        <f t="shared" ref="AF75:AF83" si="81">IF(K75="Externe",G75,"-")</f>
        <v>-</v>
      </c>
      <c r="AH75" s="4" t="str">
        <f t="shared" ref="AH75:AH83" si="82">IF($N75="Canadien",IF($C75="","-",$C75),"-")</f>
        <v>-</v>
      </c>
      <c r="AI75" s="18" t="str">
        <f t="shared" ref="AI75:AI83" si="83">IF($N75="Non-Canadien",IF($C75="","-",$C75),"-")</f>
        <v>-</v>
      </c>
      <c r="AJ75" s="21" t="str">
        <f t="shared" ref="AJ75:AJ83" si="84">IF($O75="Canadien",IF($G75=0,"-",$G75),"-")</f>
        <v>-</v>
      </c>
      <c r="AK75" s="4" t="str">
        <f t="shared" ref="AK75:AK83" si="85">IF($O75="Non-Canadien",IF($G75=0,"-",$G75),"-")</f>
        <v>-</v>
      </c>
    </row>
    <row r="76" spans="1:37" ht="12.75" customHeight="1" x14ac:dyDescent="0.2">
      <c r="A76" s="35" t="s">
        <v>66</v>
      </c>
      <c r="B76" s="64" t="s">
        <v>308</v>
      </c>
      <c r="C76" s="37"/>
      <c r="D76" s="30"/>
      <c r="E76" s="38"/>
      <c r="F76" s="66"/>
      <c r="G76" s="39">
        <f t="shared" si="70"/>
        <v>0</v>
      </c>
      <c r="H76" s="39">
        <f t="shared" si="71"/>
        <v>0</v>
      </c>
      <c r="I76" s="185" t="str">
        <f t="shared" si="72"/>
        <v/>
      </c>
      <c r="J76" s="40"/>
      <c r="K76" s="40"/>
      <c r="L76" s="4" t="str">
        <f t="shared" si="73"/>
        <v>-</v>
      </c>
      <c r="M76" s="185" t="str">
        <f t="shared" si="74"/>
        <v/>
      </c>
      <c r="N76" s="40" t="s">
        <v>135</v>
      </c>
      <c r="O76" s="40" t="s">
        <v>135</v>
      </c>
      <c r="P76" s="4" t="str">
        <f t="shared" si="75"/>
        <v>-</v>
      </c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4" t="str">
        <f t="shared" si="76"/>
        <v>-</v>
      </c>
      <c r="AB76" s="4" t="str">
        <f t="shared" si="77"/>
        <v>-</v>
      </c>
      <c r="AC76" s="18" t="str">
        <f t="shared" si="78"/>
        <v>-</v>
      </c>
      <c r="AD76" s="21" t="str">
        <f t="shared" si="79"/>
        <v>-</v>
      </c>
      <c r="AE76" s="4" t="str">
        <f t="shared" si="80"/>
        <v>-</v>
      </c>
      <c r="AF76" s="4" t="str">
        <f t="shared" si="81"/>
        <v>-</v>
      </c>
      <c r="AH76" s="4" t="str">
        <f t="shared" si="82"/>
        <v>-</v>
      </c>
      <c r="AI76" s="18" t="str">
        <f t="shared" si="83"/>
        <v>-</v>
      </c>
      <c r="AJ76" s="21" t="str">
        <f t="shared" si="84"/>
        <v>-</v>
      </c>
      <c r="AK76" s="4" t="str">
        <f t="shared" si="85"/>
        <v>-</v>
      </c>
    </row>
    <row r="77" spans="1:37" ht="12.75" customHeight="1" x14ac:dyDescent="0.2">
      <c r="A77" s="35" t="s">
        <v>67</v>
      </c>
      <c r="B77" s="64" t="s">
        <v>158</v>
      </c>
      <c r="C77" s="37"/>
      <c r="D77" s="30"/>
      <c r="E77" s="38"/>
      <c r="F77" s="66"/>
      <c r="G77" s="39">
        <f t="shared" si="70"/>
        <v>0</v>
      </c>
      <c r="H77" s="39">
        <f t="shared" si="71"/>
        <v>0</v>
      </c>
      <c r="I77" s="185" t="str">
        <f t="shared" si="72"/>
        <v/>
      </c>
      <c r="J77" s="40"/>
      <c r="K77" s="40"/>
      <c r="L77" s="4" t="str">
        <f t="shared" si="73"/>
        <v>-</v>
      </c>
      <c r="M77" s="185" t="str">
        <f t="shared" si="74"/>
        <v/>
      </c>
      <c r="N77" s="40" t="s">
        <v>135</v>
      </c>
      <c r="O77" s="40" t="s">
        <v>135</v>
      </c>
      <c r="P77" s="4" t="str">
        <f t="shared" si="75"/>
        <v>-</v>
      </c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4" t="str">
        <f t="shared" si="76"/>
        <v>-</v>
      </c>
      <c r="AB77" s="4" t="str">
        <f t="shared" si="77"/>
        <v>-</v>
      </c>
      <c r="AC77" s="18" t="str">
        <f t="shared" si="78"/>
        <v>-</v>
      </c>
      <c r="AD77" s="21" t="str">
        <f t="shared" si="79"/>
        <v>-</v>
      </c>
      <c r="AE77" s="4" t="str">
        <f t="shared" si="80"/>
        <v>-</v>
      </c>
      <c r="AF77" s="4" t="str">
        <f t="shared" si="81"/>
        <v>-</v>
      </c>
      <c r="AH77" s="4" t="str">
        <f t="shared" si="82"/>
        <v>-</v>
      </c>
      <c r="AI77" s="18" t="str">
        <f t="shared" si="83"/>
        <v>-</v>
      </c>
      <c r="AJ77" s="21" t="str">
        <f t="shared" si="84"/>
        <v>-</v>
      </c>
      <c r="AK77" s="4" t="str">
        <f t="shared" si="85"/>
        <v>-</v>
      </c>
    </row>
    <row r="78" spans="1:37" ht="12.75" customHeight="1" x14ac:dyDescent="0.2">
      <c r="A78" s="35" t="s">
        <v>68</v>
      </c>
      <c r="B78" s="64" t="s">
        <v>309</v>
      </c>
      <c r="C78" s="37"/>
      <c r="D78" s="30"/>
      <c r="E78" s="38"/>
      <c r="F78" s="66"/>
      <c r="G78" s="39">
        <f t="shared" si="70"/>
        <v>0</v>
      </c>
      <c r="H78" s="39">
        <f t="shared" si="71"/>
        <v>0</v>
      </c>
      <c r="I78" s="185" t="str">
        <f t="shared" si="72"/>
        <v/>
      </c>
      <c r="J78" s="40"/>
      <c r="K78" s="40"/>
      <c r="L78" s="4" t="str">
        <f t="shared" si="73"/>
        <v>-</v>
      </c>
      <c r="M78" s="185" t="str">
        <f t="shared" si="74"/>
        <v/>
      </c>
      <c r="N78" s="40" t="s">
        <v>135</v>
      </c>
      <c r="O78" s="40" t="s">
        <v>135</v>
      </c>
      <c r="P78" s="4" t="str">
        <f t="shared" si="75"/>
        <v>-</v>
      </c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4" t="str">
        <f t="shared" si="76"/>
        <v>-</v>
      </c>
      <c r="AB78" s="4" t="str">
        <f t="shared" si="77"/>
        <v>-</v>
      </c>
      <c r="AC78" s="18" t="str">
        <f t="shared" si="78"/>
        <v>-</v>
      </c>
      <c r="AD78" s="21" t="str">
        <f t="shared" si="79"/>
        <v>-</v>
      </c>
      <c r="AE78" s="4" t="str">
        <f t="shared" si="80"/>
        <v>-</v>
      </c>
      <c r="AF78" s="4" t="str">
        <f t="shared" si="81"/>
        <v>-</v>
      </c>
      <c r="AH78" s="4" t="str">
        <f t="shared" si="82"/>
        <v>-</v>
      </c>
      <c r="AI78" s="18" t="str">
        <f t="shared" si="83"/>
        <v>-</v>
      </c>
      <c r="AJ78" s="21" t="str">
        <f t="shared" si="84"/>
        <v>-</v>
      </c>
      <c r="AK78" s="4" t="str">
        <f t="shared" si="85"/>
        <v>-</v>
      </c>
    </row>
    <row r="79" spans="1:37" ht="12.75" customHeight="1" x14ac:dyDescent="0.2">
      <c r="A79" s="35" t="s">
        <v>69</v>
      </c>
      <c r="B79" s="64" t="s">
        <v>159</v>
      </c>
      <c r="C79" s="37"/>
      <c r="D79" s="30"/>
      <c r="E79" s="38"/>
      <c r="F79" s="66"/>
      <c r="G79" s="39">
        <f t="shared" si="70"/>
        <v>0</v>
      </c>
      <c r="H79" s="39">
        <f t="shared" si="71"/>
        <v>0</v>
      </c>
      <c r="I79" s="185" t="str">
        <f t="shared" si="72"/>
        <v/>
      </c>
      <c r="J79" s="40"/>
      <c r="K79" s="40"/>
      <c r="L79" s="4" t="str">
        <f t="shared" si="73"/>
        <v>-</v>
      </c>
      <c r="M79" s="185" t="str">
        <f t="shared" si="74"/>
        <v/>
      </c>
      <c r="N79" s="40" t="s">
        <v>135</v>
      </c>
      <c r="O79" s="40" t="s">
        <v>135</v>
      </c>
      <c r="P79" s="4" t="str">
        <f t="shared" si="75"/>
        <v>-</v>
      </c>
      <c r="Q79" s="61"/>
      <c r="R79" s="61"/>
      <c r="S79" s="61"/>
      <c r="T79" s="61"/>
      <c r="U79" s="61"/>
      <c r="V79" s="61"/>
      <c r="W79" s="61"/>
      <c r="X79" s="61"/>
      <c r="Y79" s="61"/>
      <c r="Z79" s="61"/>
      <c r="AA79" s="4" t="str">
        <f t="shared" si="76"/>
        <v>-</v>
      </c>
      <c r="AB79" s="4" t="str">
        <f t="shared" si="77"/>
        <v>-</v>
      </c>
      <c r="AC79" s="18" t="str">
        <f t="shared" si="78"/>
        <v>-</v>
      </c>
      <c r="AD79" s="21" t="str">
        <f t="shared" si="79"/>
        <v>-</v>
      </c>
      <c r="AE79" s="4" t="str">
        <f t="shared" si="80"/>
        <v>-</v>
      </c>
      <c r="AF79" s="4" t="str">
        <f t="shared" si="81"/>
        <v>-</v>
      </c>
      <c r="AH79" s="4" t="str">
        <f t="shared" si="82"/>
        <v>-</v>
      </c>
      <c r="AI79" s="18" t="str">
        <f t="shared" si="83"/>
        <v>-</v>
      </c>
      <c r="AJ79" s="21" t="str">
        <f t="shared" si="84"/>
        <v>-</v>
      </c>
      <c r="AK79" s="4" t="str">
        <f t="shared" si="85"/>
        <v>-</v>
      </c>
    </row>
    <row r="80" spans="1:37" ht="12.75" customHeight="1" x14ac:dyDescent="0.2">
      <c r="A80" s="35" t="s">
        <v>70</v>
      </c>
      <c r="B80" s="64" t="s">
        <v>310</v>
      </c>
      <c r="C80" s="37"/>
      <c r="D80" s="30"/>
      <c r="E80" s="38"/>
      <c r="F80" s="66"/>
      <c r="G80" s="39">
        <f t="shared" si="70"/>
        <v>0</v>
      </c>
      <c r="H80" s="39">
        <f t="shared" si="71"/>
        <v>0</v>
      </c>
      <c r="I80" s="185" t="str">
        <f t="shared" si="72"/>
        <v/>
      </c>
      <c r="J80" s="40"/>
      <c r="K80" s="40"/>
      <c r="L80" s="4" t="str">
        <f t="shared" si="73"/>
        <v>-</v>
      </c>
      <c r="M80" s="185" t="str">
        <f t="shared" si="74"/>
        <v/>
      </c>
      <c r="N80" s="40" t="s">
        <v>135</v>
      </c>
      <c r="O80" s="40" t="s">
        <v>135</v>
      </c>
      <c r="P80" s="4" t="str">
        <f t="shared" si="75"/>
        <v>-</v>
      </c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4" t="str">
        <f t="shared" si="76"/>
        <v>-</v>
      </c>
      <c r="AB80" s="4" t="str">
        <f t="shared" si="77"/>
        <v>-</v>
      </c>
      <c r="AC80" s="18" t="str">
        <f t="shared" si="78"/>
        <v>-</v>
      </c>
      <c r="AD80" s="21" t="str">
        <f t="shared" si="79"/>
        <v>-</v>
      </c>
      <c r="AE80" s="4" t="str">
        <f t="shared" si="80"/>
        <v>-</v>
      </c>
      <c r="AF80" s="4" t="str">
        <f t="shared" si="81"/>
        <v>-</v>
      </c>
      <c r="AH80" s="4" t="str">
        <f t="shared" si="82"/>
        <v>-</v>
      </c>
      <c r="AI80" s="18" t="str">
        <f t="shared" si="83"/>
        <v>-</v>
      </c>
      <c r="AJ80" s="21" t="str">
        <f t="shared" si="84"/>
        <v>-</v>
      </c>
      <c r="AK80" s="4" t="str">
        <f t="shared" si="85"/>
        <v>-</v>
      </c>
    </row>
    <row r="81" spans="1:37" ht="12.75" customHeight="1" x14ac:dyDescent="0.2">
      <c r="A81" s="35" t="s">
        <v>71</v>
      </c>
      <c r="B81" s="64" t="s">
        <v>311</v>
      </c>
      <c r="C81" s="37"/>
      <c r="D81" s="30"/>
      <c r="E81" s="38"/>
      <c r="F81" s="66"/>
      <c r="G81" s="39">
        <f t="shared" si="70"/>
        <v>0</v>
      </c>
      <c r="H81" s="39">
        <f t="shared" si="71"/>
        <v>0</v>
      </c>
      <c r="I81" s="185" t="str">
        <f t="shared" si="72"/>
        <v/>
      </c>
      <c r="J81" s="40"/>
      <c r="K81" s="40"/>
      <c r="L81" s="4" t="str">
        <f t="shared" si="73"/>
        <v>-</v>
      </c>
      <c r="M81" s="185" t="str">
        <f t="shared" si="74"/>
        <v/>
      </c>
      <c r="N81" s="40" t="s">
        <v>135</v>
      </c>
      <c r="O81" s="40" t="s">
        <v>135</v>
      </c>
      <c r="P81" s="4" t="str">
        <f t="shared" si="75"/>
        <v>-</v>
      </c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4" t="str">
        <f t="shared" si="76"/>
        <v>-</v>
      </c>
      <c r="AB81" s="4" t="str">
        <f t="shared" si="77"/>
        <v>-</v>
      </c>
      <c r="AC81" s="18" t="str">
        <f t="shared" si="78"/>
        <v>-</v>
      </c>
      <c r="AD81" s="21" t="str">
        <f t="shared" si="79"/>
        <v>-</v>
      </c>
      <c r="AE81" s="4" t="str">
        <f t="shared" si="80"/>
        <v>-</v>
      </c>
      <c r="AF81" s="4" t="str">
        <f t="shared" si="81"/>
        <v>-</v>
      </c>
      <c r="AH81" s="4" t="str">
        <f t="shared" si="82"/>
        <v>-</v>
      </c>
      <c r="AI81" s="18" t="str">
        <f t="shared" si="83"/>
        <v>-</v>
      </c>
      <c r="AJ81" s="21" t="str">
        <f t="shared" si="84"/>
        <v>-</v>
      </c>
      <c r="AK81" s="4" t="str">
        <f t="shared" si="85"/>
        <v>-</v>
      </c>
    </row>
    <row r="82" spans="1:37" ht="12.75" customHeight="1" x14ac:dyDescent="0.2">
      <c r="A82" s="35" t="s">
        <v>72</v>
      </c>
      <c r="B82" s="64" t="s">
        <v>237</v>
      </c>
      <c r="C82" s="37"/>
      <c r="D82" s="30"/>
      <c r="E82" s="38"/>
      <c r="F82" s="66"/>
      <c r="G82" s="39">
        <f t="shared" si="70"/>
        <v>0</v>
      </c>
      <c r="H82" s="39">
        <f t="shared" si="71"/>
        <v>0</v>
      </c>
      <c r="I82" s="185" t="str">
        <f t="shared" si="72"/>
        <v/>
      </c>
      <c r="J82" s="40"/>
      <c r="K82" s="40"/>
      <c r="L82" s="4" t="str">
        <f t="shared" si="73"/>
        <v>-</v>
      </c>
      <c r="M82" s="185" t="str">
        <f t="shared" si="74"/>
        <v/>
      </c>
      <c r="N82" s="40" t="s">
        <v>135</v>
      </c>
      <c r="O82" s="40" t="s">
        <v>135</v>
      </c>
      <c r="P82" s="4" t="str">
        <f t="shared" si="75"/>
        <v>-</v>
      </c>
      <c r="Q82" s="61"/>
      <c r="R82" s="61"/>
      <c r="S82" s="61"/>
      <c r="T82" s="61"/>
      <c r="U82" s="61"/>
      <c r="V82" s="61"/>
      <c r="W82" s="61"/>
      <c r="X82" s="61"/>
      <c r="Y82" s="61"/>
      <c r="Z82" s="61"/>
      <c r="AA82" s="4" t="str">
        <f t="shared" si="76"/>
        <v>-</v>
      </c>
      <c r="AB82" s="4" t="str">
        <f t="shared" si="77"/>
        <v>-</v>
      </c>
      <c r="AC82" s="18" t="str">
        <f t="shared" si="78"/>
        <v>-</v>
      </c>
      <c r="AD82" s="21" t="str">
        <f t="shared" si="79"/>
        <v>-</v>
      </c>
      <c r="AE82" s="4" t="str">
        <f t="shared" si="80"/>
        <v>-</v>
      </c>
      <c r="AF82" s="4" t="str">
        <f t="shared" si="81"/>
        <v>-</v>
      </c>
      <c r="AH82" s="4" t="str">
        <f t="shared" si="82"/>
        <v>-</v>
      </c>
      <c r="AI82" s="18" t="str">
        <f t="shared" si="83"/>
        <v>-</v>
      </c>
      <c r="AJ82" s="21" t="str">
        <f t="shared" si="84"/>
        <v>-</v>
      </c>
      <c r="AK82" s="4" t="str">
        <f t="shared" si="85"/>
        <v>-</v>
      </c>
    </row>
    <row r="83" spans="1:37" ht="12.75" customHeight="1" x14ac:dyDescent="0.2">
      <c r="A83" s="35"/>
      <c r="B83" s="64"/>
      <c r="C83" s="37"/>
      <c r="D83" s="30"/>
      <c r="E83" s="38"/>
      <c r="F83" s="66"/>
      <c r="G83" s="39">
        <f t="shared" si="70"/>
        <v>0</v>
      </c>
      <c r="H83" s="39">
        <f t="shared" si="71"/>
        <v>0</v>
      </c>
      <c r="I83" s="185" t="str">
        <f t="shared" si="72"/>
        <v/>
      </c>
      <c r="J83" s="40"/>
      <c r="K83" s="40"/>
      <c r="L83" s="4" t="str">
        <f t="shared" si="73"/>
        <v>-</v>
      </c>
      <c r="M83" s="185" t="str">
        <f t="shared" si="74"/>
        <v/>
      </c>
      <c r="N83" s="40" t="s">
        <v>135</v>
      </c>
      <c r="O83" s="40" t="s">
        <v>135</v>
      </c>
      <c r="P83" s="4" t="str">
        <f t="shared" si="75"/>
        <v>-</v>
      </c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4" t="str">
        <f t="shared" si="76"/>
        <v>-</v>
      </c>
      <c r="AB83" s="4" t="str">
        <f t="shared" si="77"/>
        <v>-</v>
      </c>
      <c r="AC83" s="18" t="str">
        <f t="shared" si="78"/>
        <v>-</v>
      </c>
      <c r="AD83" s="21" t="str">
        <f t="shared" si="79"/>
        <v>-</v>
      </c>
      <c r="AE83" s="4" t="str">
        <f t="shared" si="80"/>
        <v>-</v>
      </c>
      <c r="AF83" s="4" t="str">
        <f t="shared" si="81"/>
        <v>-</v>
      </c>
      <c r="AH83" s="4" t="str">
        <f t="shared" si="82"/>
        <v>-</v>
      </c>
      <c r="AI83" s="18" t="str">
        <f t="shared" si="83"/>
        <v>-</v>
      </c>
      <c r="AJ83" s="21" t="str">
        <f t="shared" si="84"/>
        <v>-</v>
      </c>
      <c r="AK83" s="4" t="str">
        <f t="shared" si="85"/>
        <v>-</v>
      </c>
    </row>
    <row r="84" spans="1:37" s="28" customFormat="1" ht="12.75" customHeight="1" x14ac:dyDescent="0.2">
      <c r="A84" s="33">
        <v>7</v>
      </c>
      <c r="B84" s="65" t="s">
        <v>312</v>
      </c>
      <c r="C84" s="42">
        <f>ROUND(SUM(C75:C83),0)</f>
        <v>0</v>
      </c>
      <c r="D84" s="63"/>
      <c r="E84" s="42">
        <f>ROUND(SUM(E75:E83),0)</f>
        <v>0</v>
      </c>
      <c r="F84" s="67">
        <f>ROUND(SUM(F75:F83),0)</f>
        <v>0</v>
      </c>
      <c r="G84" s="42">
        <f>ROUND(SUM(G75:G83),0)</f>
        <v>0</v>
      </c>
      <c r="H84" s="42">
        <f>SUM(H75:H83)</f>
        <v>0</v>
      </c>
      <c r="I84" s="185"/>
      <c r="M84" s="185"/>
      <c r="AA84" s="5">
        <f t="shared" ref="AA84:AF84" si="86">ROUND(SUM(AA75:AA83),0)</f>
        <v>0</v>
      </c>
      <c r="AB84" s="5">
        <f t="shared" si="86"/>
        <v>0</v>
      </c>
      <c r="AC84" s="19">
        <f t="shared" si="86"/>
        <v>0</v>
      </c>
      <c r="AD84" s="22">
        <f t="shared" si="86"/>
        <v>0</v>
      </c>
      <c r="AE84" s="5">
        <f t="shared" si="86"/>
        <v>0</v>
      </c>
      <c r="AF84" s="5">
        <f t="shared" si="86"/>
        <v>0</v>
      </c>
      <c r="AH84" s="5">
        <f>ROUND(SUM(AH75:AH83),0)</f>
        <v>0</v>
      </c>
      <c r="AI84" s="19">
        <f>ROUND(SUM(AI75:AI83),0)</f>
        <v>0</v>
      </c>
      <c r="AJ84" s="22">
        <f>ROUND(SUM(AJ75:AJ83),0)</f>
        <v>0</v>
      </c>
      <c r="AK84" s="5">
        <f>ROUND(SUM(AK75:AK83),0)</f>
        <v>0</v>
      </c>
    </row>
    <row r="85" spans="1:37" ht="12.75" customHeight="1" x14ac:dyDescent="0.2">
      <c r="B85" s="29"/>
      <c r="C85" s="30"/>
      <c r="D85" s="30"/>
      <c r="E85" s="30"/>
      <c r="F85" s="43"/>
      <c r="G85" s="31"/>
      <c r="H85" s="31"/>
      <c r="I85" s="185"/>
      <c r="J85" s="46"/>
      <c r="M85" s="185"/>
      <c r="N85" s="46"/>
    </row>
    <row r="86" spans="1:37" s="28" customFormat="1" ht="12.75" customHeight="1" x14ac:dyDescent="0.2">
      <c r="A86" s="33">
        <v>8</v>
      </c>
      <c r="B86" s="282" t="s">
        <v>116</v>
      </c>
      <c r="C86" s="283"/>
      <c r="D86" s="283"/>
      <c r="E86" s="283"/>
      <c r="F86" s="283"/>
      <c r="G86" s="283"/>
      <c r="H86" s="284"/>
      <c r="I86" s="185"/>
      <c r="M86" s="185"/>
      <c r="AA86" s="3" t="s">
        <v>128</v>
      </c>
      <c r="AB86" s="3" t="s">
        <v>129</v>
      </c>
      <c r="AC86" s="17" t="s">
        <v>130</v>
      </c>
      <c r="AD86" s="20" t="s">
        <v>128</v>
      </c>
      <c r="AE86" s="3" t="s">
        <v>129</v>
      </c>
      <c r="AF86" s="3" t="s">
        <v>130</v>
      </c>
      <c r="AH86" s="3" t="s">
        <v>135</v>
      </c>
      <c r="AI86" s="17" t="s">
        <v>136</v>
      </c>
      <c r="AJ86" s="20" t="s">
        <v>135</v>
      </c>
      <c r="AK86" s="3" t="s">
        <v>136</v>
      </c>
    </row>
    <row r="87" spans="1:37" ht="12.75" customHeight="1" x14ac:dyDescent="0.2">
      <c r="A87" s="35" t="s">
        <v>73</v>
      </c>
      <c r="B87" s="64" t="s">
        <v>313</v>
      </c>
      <c r="C87" s="37"/>
      <c r="D87" s="30"/>
      <c r="E87" s="38"/>
      <c r="F87" s="66"/>
      <c r="G87" s="39">
        <f t="shared" ref="G87:G99" si="87">E87+F87</f>
        <v>0</v>
      </c>
      <c r="H87" s="39">
        <f t="shared" ref="H87:H93" si="88">C87-G87</f>
        <v>0</v>
      </c>
      <c r="I87" s="185" t="str">
        <f t="shared" ref="I87:I93" si="89">IF(AND($C87="",$E87="",$F87=""),"",IF(AND(OR($C87&lt;&gt;"",$G87&lt;&gt;""),OR(J87="",K87="")),"Sélectionnez! -&gt;",""))</f>
        <v/>
      </c>
      <c r="J87" s="40"/>
      <c r="K87" s="40"/>
      <c r="L87" s="4" t="str">
        <f t="shared" ref="L87:L93" si="90">IF(J87=K87,"-", "Changement de répartition")</f>
        <v>-</v>
      </c>
      <c r="M87" s="185" t="str">
        <f t="shared" ref="M87:M93" si="91">IF(AND($C87="",$E87="",$F87=""),"",IF(AND(OR($C87&lt;&gt;"",$G87&lt;&gt;""),OR(N87="",O87="")),"Sélectionnez! -&gt;",""))</f>
        <v/>
      </c>
      <c r="N87" s="40" t="s">
        <v>135</v>
      </c>
      <c r="O87" s="40" t="s">
        <v>135</v>
      </c>
      <c r="P87" s="4" t="str">
        <f t="shared" ref="P87:P93" si="92">IF(N87=O87,"-","Changement d'origine")</f>
        <v>-</v>
      </c>
      <c r="Q87" s="61"/>
      <c r="R87" s="61"/>
      <c r="S87" s="61"/>
      <c r="T87" s="61"/>
      <c r="U87" s="61"/>
      <c r="V87" s="61"/>
      <c r="W87" s="61"/>
      <c r="X87" s="61"/>
      <c r="Y87" s="61"/>
      <c r="Z87" s="61"/>
      <c r="AA87" s="4" t="str">
        <f t="shared" ref="AA87:AA93" si="93">IF(J87="Interne",C87,"-")</f>
        <v>-</v>
      </c>
      <c r="AB87" s="4" t="str">
        <f t="shared" ref="AB87:AB93" si="94">IF(J87="Apparenté",C87,"-")</f>
        <v>-</v>
      </c>
      <c r="AC87" s="18" t="str">
        <f t="shared" ref="AC87:AC93" si="95">IF(J87="Externe",C87,"-")</f>
        <v>-</v>
      </c>
      <c r="AD87" s="21" t="str">
        <f t="shared" ref="AD87:AD93" si="96">IF(K87="Interne",G87,"-")</f>
        <v>-</v>
      </c>
      <c r="AE87" s="4" t="str">
        <f t="shared" ref="AE87:AE93" si="97">IF(K87="Apparenté",G87,"-")</f>
        <v>-</v>
      </c>
      <c r="AF87" s="4" t="str">
        <f t="shared" ref="AF87:AF93" si="98">IF(K87="Externe",G87,"-")</f>
        <v>-</v>
      </c>
      <c r="AH87" s="4" t="str">
        <f t="shared" ref="AH87:AH93" si="99">IF($N87="Canadien",IF($C87="","-",$C87),"-")</f>
        <v>-</v>
      </c>
      <c r="AI87" s="18" t="str">
        <f t="shared" ref="AI87:AI93" si="100">IF($N87="Non-Canadien",IF($C87="","-",$C87),"-")</f>
        <v>-</v>
      </c>
      <c r="AJ87" s="21" t="str">
        <f t="shared" ref="AJ87:AJ93" si="101">IF($O87="Canadien",IF($G87=0,"-",$G87),"-")</f>
        <v>-</v>
      </c>
      <c r="AK87" s="4" t="str">
        <f t="shared" ref="AK87:AK93" si="102">IF($O87="Non-Canadien",IF($G87=0,"-",$G87),"-")</f>
        <v>-</v>
      </c>
    </row>
    <row r="88" spans="1:37" ht="12.75" customHeight="1" x14ac:dyDescent="0.2">
      <c r="A88" s="35"/>
      <c r="B88" s="64"/>
      <c r="C88" s="37"/>
      <c r="D88" s="30"/>
      <c r="E88" s="38"/>
      <c r="F88" s="66"/>
      <c r="G88" s="39">
        <f t="shared" si="87"/>
        <v>0</v>
      </c>
      <c r="H88" s="39">
        <f t="shared" si="88"/>
        <v>0</v>
      </c>
      <c r="I88" s="185" t="str">
        <f t="shared" si="89"/>
        <v/>
      </c>
      <c r="J88" s="40"/>
      <c r="K88" s="40"/>
      <c r="L88" s="4" t="str">
        <f t="shared" si="90"/>
        <v>-</v>
      </c>
      <c r="M88" s="185" t="str">
        <f t="shared" si="91"/>
        <v/>
      </c>
      <c r="N88" s="40" t="s">
        <v>135</v>
      </c>
      <c r="O88" s="40" t="s">
        <v>135</v>
      </c>
      <c r="P88" s="4" t="str">
        <f t="shared" si="92"/>
        <v>-</v>
      </c>
      <c r="Q88" s="61"/>
      <c r="R88" s="61"/>
      <c r="S88" s="61"/>
      <c r="T88" s="61"/>
      <c r="U88" s="61"/>
      <c r="V88" s="61"/>
      <c r="W88" s="61"/>
      <c r="X88" s="61"/>
      <c r="Y88" s="61"/>
      <c r="Z88" s="61"/>
      <c r="AA88" s="4" t="str">
        <f t="shared" si="93"/>
        <v>-</v>
      </c>
      <c r="AB88" s="4" t="str">
        <f t="shared" si="94"/>
        <v>-</v>
      </c>
      <c r="AC88" s="18" t="str">
        <f t="shared" si="95"/>
        <v>-</v>
      </c>
      <c r="AD88" s="21" t="str">
        <f t="shared" si="96"/>
        <v>-</v>
      </c>
      <c r="AE88" s="4" t="str">
        <f t="shared" si="97"/>
        <v>-</v>
      </c>
      <c r="AF88" s="4" t="str">
        <f t="shared" si="98"/>
        <v>-</v>
      </c>
      <c r="AH88" s="4" t="str">
        <f t="shared" si="99"/>
        <v>-</v>
      </c>
      <c r="AI88" s="18" t="str">
        <f t="shared" si="100"/>
        <v>-</v>
      </c>
      <c r="AJ88" s="21" t="str">
        <f t="shared" si="101"/>
        <v>-</v>
      </c>
      <c r="AK88" s="4" t="str">
        <f t="shared" si="102"/>
        <v>-</v>
      </c>
    </row>
    <row r="89" spans="1:37" ht="12.75" customHeight="1" x14ac:dyDescent="0.2">
      <c r="A89" s="35"/>
      <c r="B89" s="64"/>
      <c r="C89" s="37"/>
      <c r="D89" s="30"/>
      <c r="E89" s="38"/>
      <c r="F89" s="66"/>
      <c r="G89" s="39">
        <f t="shared" si="87"/>
        <v>0</v>
      </c>
      <c r="H89" s="39">
        <f t="shared" si="88"/>
        <v>0</v>
      </c>
      <c r="I89" s="185" t="str">
        <f t="shared" si="89"/>
        <v/>
      </c>
      <c r="J89" s="40"/>
      <c r="K89" s="40"/>
      <c r="L89" s="4" t="str">
        <f t="shared" si="90"/>
        <v>-</v>
      </c>
      <c r="M89" s="185" t="str">
        <f t="shared" si="91"/>
        <v/>
      </c>
      <c r="N89" s="40" t="s">
        <v>135</v>
      </c>
      <c r="O89" s="40" t="s">
        <v>135</v>
      </c>
      <c r="P89" s="4" t="str">
        <f t="shared" si="92"/>
        <v>-</v>
      </c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4" t="str">
        <f t="shared" si="93"/>
        <v>-</v>
      </c>
      <c r="AB89" s="4" t="str">
        <f t="shared" si="94"/>
        <v>-</v>
      </c>
      <c r="AC89" s="18" t="str">
        <f t="shared" si="95"/>
        <v>-</v>
      </c>
      <c r="AD89" s="21" t="str">
        <f t="shared" si="96"/>
        <v>-</v>
      </c>
      <c r="AE89" s="4" t="str">
        <f t="shared" si="97"/>
        <v>-</v>
      </c>
      <c r="AF89" s="4" t="str">
        <f t="shared" si="98"/>
        <v>-</v>
      </c>
      <c r="AH89" s="4" t="str">
        <f t="shared" si="99"/>
        <v>-</v>
      </c>
      <c r="AI89" s="18" t="str">
        <f t="shared" si="100"/>
        <v>-</v>
      </c>
      <c r="AJ89" s="21" t="str">
        <f t="shared" si="101"/>
        <v>-</v>
      </c>
      <c r="AK89" s="4" t="str">
        <f t="shared" si="102"/>
        <v>-</v>
      </c>
    </row>
    <row r="90" spans="1:37" ht="12.75" customHeight="1" x14ac:dyDescent="0.2">
      <c r="A90" s="35" t="s">
        <v>74</v>
      </c>
      <c r="B90" s="64" t="s">
        <v>314</v>
      </c>
      <c r="C90" s="37"/>
      <c r="D90" s="30"/>
      <c r="E90" s="38"/>
      <c r="F90" s="66"/>
      <c r="G90" s="39">
        <f t="shared" si="87"/>
        <v>0</v>
      </c>
      <c r="H90" s="39">
        <f t="shared" si="88"/>
        <v>0</v>
      </c>
      <c r="I90" s="185" t="str">
        <f t="shared" si="89"/>
        <v/>
      </c>
      <c r="J90" s="40"/>
      <c r="K90" s="40"/>
      <c r="L90" s="4" t="str">
        <f t="shared" si="90"/>
        <v>-</v>
      </c>
      <c r="M90" s="185" t="str">
        <f t="shared" si="91"/>
        <v/>
      </c>
      <c r="N90" s="40" t="s">
        <v>135</v>
      </c>
      <c r="O90" s="40" t="s">
        <v>135</v>
      </c>
      <c r="P90" s="4" t="str">
        <f t="shared" si="92"/>
        <v>-</v>
      </c>
      <c r="Q90" s="61"/>
      <c r="R90" s="61"/>
      <c r="S90" s="61"/>
      <c r="T90" s="61"/>
      <c r="U90" s="61"/>
      <c r="V90" s="61"/>
      <c r="W90" s="61"/>
      <c r="X90" s="61"/>
      <c r="Y90" s="61"/>
      <c r="Z90" s="61"/>
      <c r="AA90" s="4" t="str">
        <f t="shared" si="93"/>
        <v>-</v>
      </c>
      <c r="AB90" s="4" t="str">
        <f t="shared" si="94"/>
        <v>-</v>
      </c>
      <c r="AC90" s="18" t="str">
        <f t="shared" si="95"/>
        <v>-</v>
      </c>
      <c r="AD90" s="21" t="str">
        <f t="shared" si="96"/>
        <v>-</v>
      </c>
      <c r="AE90" s="4" t="str">
        <f t="shared" si="97"/>
        <v>-</v>
      </c>
      <c r="AF90" s="4" t="str">
        <f t="shared" si="98"/>
        <v>-</v>
      </c>
      <c r="AH90" s="4" t="str">
        <f t="shared" si="99"/>
        <v>-</v>
      </c>
      <c r="AI90" s="18" t="str">
        <f t="shared" si="100"/>
        <v>-</v>
      </c>
      <c r="AJ90" s="21" t="str">
        <f t="shared" si="101"/>
        <v>-</v>
      </c>
      <c r="AK90" s="4" t="str">
        <f t="shared" si="102"/>
        <v>-</v>
      </c>
    </row>
    <row r="91" spans="1:37" ht="12.75" customHeight="1" x14ac:dyDescent="0.2">
      <c r="A91" s="35"/>
      <c r="B91" s="64"/>
      <c r="C91" s="37"/>
      <c r="D91" s="30"/>
      <c r="E91" s="38"/>
      <c r="F91" s="66"/>
      <c r="G91" s="39">
        <f t="shared" si="87"/>
        <v>0</v>
      </c>
      <c r="H91" s="39">
        <f t="shared" si="88"/>
        <v>0</v>
      </c>
      <c r="I91" s="185" t="str">
        <f t="shared" si="89"/>
        <v/>
      </c>
      <c r="J91" s="40"/>
      <c r="K91" s="40"/>
      <c r="L91" s="4" t="str">
        <f t="shared" si="90"/>
        <v>-</v>
      </c>
      <c r="M91" s="185" t="str">
        <f t="shared" si="91"/>
        <v/>
      </c>
      <c r="N91" s="40" t="s">
        <v>135</v>
      </c>
      <c r="O91" s="40" t="s">
        <v>135</v>
      </c>
      <c r="P91" s="4" t="str">
        <f t="shared" si="92"/>
        <v>-</v>
      </c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4" t="str">
        <f t="shared" si="93"/>
        <v>-</v>
      </c>
      <c r="AB91" s="4" t="str">
        <f t="shared" si="94"/>
        <v>-</v>
      </c>
      <c r="AC91" s="18" t="str">
        <f t="shared" si="95"/>
        <v>-</v>
      </c>
      <c r="AD91" s="21" t="str">
        <f t="shared" si="96"/>
        <v>-</v>
      </c>
      <c r="AE91" s="4" t="str">
        <f t="shared" si="97"/>
        <v>-</v>
      </c>
      <c r="AF91" s="4" t="str">
        <f t="shared" si="98"/>
        <v>-</v>
      </c>
      <c r="AH91" s="4" t="str">
        <f t="shared" si="99"/>
        <v>-</v>
      </c>
      <c r="AI91" s="18" t="str">
        <f t="shared" si="100"/>
        <v>-</v>
      </c>
      <c r="AJ91" s="21" t="str">
        <f t="shared" si="101"/>
        <v>-</v>
      </c>
      <c r="AK91" s="4" t="str">
        <f t="shared" si="102"/>
        <v>-</v>
      </c>
    </row>
    <row r="92" spans="1:37" ht="12.75" customHeight="1" x14ac:dyDescent="0.2">
      <c r="A92" s="35" t="s">
        <v>75</v>
      </c>
      <c r="B92" s="64" t="s">
        <v>237</v>
      </c>
      <c r="C92" s="37"/>
      <c r="D92" s="30"/>
      <c r="E92" s="38"/>
      <c r="F92" s="66"/>
      <c r="G92" s="39">
        <f t="shared" si="87"/>
        <v>0</v>
      </c>
      <c r="H92" s="39">
        <f t="shared" si="88"/>
        <v>0</v>
      </c>
      <c r="I92" s="185" t="str">
        <f t="shared" si="89"/>
        <v/>
      </c>
      <c r="J92" s="40"/>
      <c r="K92" s="40"/>
      <c r="L92" s="4" t="str">
        <f t="shared" si="90"/>
        <v>-</v>
      </c>
      <c r="M92" s="185" t="str">
        <f t="shared" si="91"/>
        <v/>
      </c>
      <c r="N92" s="40" t="s">
        <v>135</v>
      </c>
      <c r="O92" s="40" t="s">
        <v>135</v>
      </c>
      <c r="P92" s="4" t="str">
        <f t="shared" si="92"/>
        <v>-</v>
      </c>
      <c r="Q92" s="61"/>
      <c r="R92" s="61"/>
      <c r="S92" s="61"/>
      <c r="T92" s="61"/>
      <c r="U92" s="61"/>
      <c r="V92" s="61"/>
      <c r="W92" s="61"/>
      <c r="X92" s="61"/>
      <c r="Y92" s="61"/>
      <c r="Z92" s="61"/>
      <c r="AA92" s="4" t="str">
        <f t="shared" si="93"/>
        <v>-</v>
      </c>
      <c r="AB92" s="4" t="str">
        <f t="shared" si="94"/>
        <v>-</v>
      </c>
      <c r="AC92" s="18" t="str">
        <f t="shared" si="95"/>
        <v>-</v>
      </c>
      <c r="AD92" s="21" t="str">
        <f t="shared" si="96"/>
        <v>-</v>
      </c>
      <c r="AE92" s="4" t="str">
        <f t="shared" si="97"/>
        <v>-</v>
      </c>
      <c r="AF92" s="4" t="str">
        <f t="shared" si="98"/>
        <v>-</v>
      </c>
      <c r="AH92" s="4" t="str">
        <f t="shared" si="99"/>
        <v>-</v>
      </c>
      <c r="AI92" s="18" t="str">
        <f t="shared" si="100"/>
        <v>-</v>
      </c>
      <c r="AJ92" s="21" t="str">
        <f t="shared" si="101"/>
        <v>-</v>
      </c>
      <c r="AK92" s="4" t="str">
        <f t="shared" si="102"/>
        <v>-</v>
      </c>
    </row>
    <row r="93" spans="1:37" ht="12.75" customHeight="1" x14ac:dyDescent="0.2">
      <c r="A93" s="35"/>
      <c r="B93" s="64"/>
      <c r="C93" s="37"/>
      <c r="D93" s="30"/>
      <c r="E93" s="38"/>
      <c r="F93" s="66"/>
      <c r="G93" s="39">
        <f t="shared" si="87"/>
        <v>0</v>
      </c>
      <c r="H93" s="39">
        <f t="shared" si="88"/>
        <v>0</v>
      </c>
      <c r="I93" s="185" t="str">
        <f t="shared" si="89"/>
        <v/>
      </c>
      <c r="J93" s="40"/>
      <c r="K93" s="40"/>
      <c r="L93" s="4" t="str">
        <f t="shared" si="90"/>
        <v>-</v>
      </c>
      <c r="M93" s="185" t="str">
        <f t="shared" si="91"/>
        <v/>
      </c>
      <c r="N93" s="40" t="s">
        <v>135</v>
      </c>
      <c r="O93" s="40" t="s">
        <v>135</v>
      </c>
      <c r="P93" s="4" t="str">
        <f t="shared" si="92"/>
        <v>-</v>
      </c>
      <c r="Q93" s="61"/>
      <c r="R93" s="61"/>
      <c r="S93" s="61"/>
      <c r="T93" s="61"/>
      <c r="U93" s="61"/>
      <c r="V93" s="61"/>
      <c r="W93" s="61"/>
      <c r="X93" s="61"/>
      <c r="Y93" s="61"/>
      <c r="Z93" s="61"/>
      <c r="AA93" s="4" t="str">
        <f t="shared" si="93"/>
        <v>-</v>
      </c>
      <c r="AB93" s="4" t="str">
        <f t="shared" si="94"/>
        <v>-</v>
      </c>
      <c r="AC93" s="18" t="str">
        <f t="shared" si="95"/>
        <v>-</v>
      </c>
      <c r="AD93" s="21" t="str">
        <f t="shared" si="96"/>
        <v>-</v>
      </c>
      <c r="AE93" s="4" t="str">
        <f t="shared" si="97"/>
        <v>-</v>
      </c>
      <c r="AF93" s="4" t="str">
        <f t="shared" si="98"/>
        <v>-</v>
      </c>
      <c r="AH93" s="4" t="str">
        <f t="shared" si="99"/>
        <v>-</v>
      </c>
      <c r="AI93" s="18" t="str">
        <f t="shared" si="100"/>
        <v>-</v>
      </c>
      <c r="AJ93" s="21" t="str">
        <f t="shared" si="101"/>
        <v>-</v>
      </c>
      <c r="AK93" s="4" t="str">
        <f t="shared" si="102"/>
        <v>-</v>
      </c>
    </row>
    <row r="94" spans="1:37" s="28" customFormat="1" ht="12.75" customHeight="1" x14ac:dyDescent="0.2">
      <c r="A94" s="33">
        <v>8</v>
      </c>
      <c r="B94" s="65" t="s">
        <v>160</v>
      </c>
      <c r="C94" s="42">
        <f>ROUND(SUM(C87:C93),0)</f>
        <v>0</v>
      </c>
      <c r="D94" s="63"/>
      <c r="E94" s="42">
        <f>ROUND(SUM(E87:E93),0)</f>
        <v>0</v>
      </c>
      <c r="F94" s="67">
        <f>ROUND(SUM(F87:F93),0)</f>
        <v>0</v>
      </c>
      <c r="G94" s="42">
        <f>ROUND(SUM(G87:G93),0)</f>
        <v>0</v>
      </c>
      <c r="H94" s="42">
        <f>SUM(H87:H93)</f>
        <v>0</v>
      </c>
      <c r="I94" s="185"/>
      <c r="M94" s="185"/>
      <c r="AA94" s="5">
        <f t="shared" ref="AA94:AF94" si="103">ROUND(SUM(AA87:AA93),0)</f>
        <v>0</v>
      </c>
      <c r="AB94" s="5">
        <f t="shared" si="103"/>
        <v>0</v>
      </c>
      <c r="AC94" s="19">
        <f t="shared" si="103"/>
        <v>0</v>
      </c>
      <c r="AD94" s="22">
        <f t="shared" si="103"/>
        <v>0</v>
      </c>
      <c r="AE94" s="5">
        <f t="shared" si="103"/>
        <v>0</v>
      </c>
      <c r="AF94" s="5">
        <f t="shared" si="103"/>
        <v>0</v>
      </c>
      <c r="AH94" s="5">
        <f>ROUND(SUM(AH87:AH93),0)</f>
        <v>0</v>
      </c>
      <c r="AI94" s="19">
        <f>ROUND(SUM(AI87:AI93),0)</f>
        <v>0</v>
      </c>
      <c r="AJ94" s="22">
        <f>ROUND(SUM(AJ87:AJ93),0)</f>
        <v>0</v>
      </c>
      <c r="AK94" s="5">
        <f>ROUND(SUM(AK87:AK93),0)</f>
        <v>0</v>
      </c>
    </row>
    <row r="95" spans="1:37" ht="12.75" customHeight="1" x14ac:dyDescent="0.2">
      <c r="B95" s="29"/>
      <c r="C95" s="30"/>
      <c r="D95" s="30"/>
      <c r="E95" s="30"/>
      <c r="F95" s="30"/>
      <c r="G95" s="31"/>
      <c r="H95" s="31"/>
      <c r="I95" s="185"/>
      <c r="M95" s="185"/>
    </row>
    <row r="96" spans="1:37" s="28" customFormat="1" ht="12.75" customHeight="1" x14ac:dyDescent="0.2">
      <c r="A96" s="33">
        <v>9</v>
      </c>
      <c r="B96" s="282" t="s">
        <v>161</v>
      </c>
      <c r="C96" s="283"/>
      <c r="D96" s="283"/>
      <c r="E96" s="283"/>
      <c r="F96" s="283"/>
      <c r="G96" s="283"/>
      <c r="H96" s="284"/>
      <c r="I96" s="185"/>
      <c r="M96" s="185"/>
      <c r="AA96" s="3" t="s">
        <v>128</v>
      </c>
      <c r="AB96" s="3" t="s">
        <v>129</v>
      </c>
      <c r="AC96" s="17" t="s">
        <v>130</v>
      </c>
      <c r="AD96" s="20" t="s">
        <v>128</v>
      </c>
      <c r="AE96" s="3" t="s">
        <v>129</v>
      </c>
      <c r="AF96" s="3" t="s">
        <v>130</v>
      </c>
      <c r="AH96" s="3" t="s">
        <v>135</v>
      </c>
      <c r="AI96" s="17" t="s">
        <v>136</v>
      </c>
      <c r="AJ96" s="20" t="s">
        <v>135</v>
      </c>
      <c r="AK96" s="3" t="s">
        <v>136</v>
      </c>
    </row>
    <row r="97" spans="1:37" ht="12.75" customHeight="1" x14ac:dyDescent="0.2">
      <c r="A97" s="35" t="s">
        <v>76</v>
      </c>
      <c r="B97" s="64" t="s">
        <v>315</v>
      </c>
      <c r="C97" s="37"/>
      <c r="D97" s="30"/>
      <c r="E97" s="38"/>
      <c r="F97" s="66"/>
      <c r="G97" s="39">
        <f t="shared" si="87"/>
        <v>0</v>
      </c>
      <c r="H97" s="39">
        <f>C97-G97</f>
        <v>0</v>
      </c>
      <c r="I97" s="185" t="str">
        <f>IF(AND($C97="",$E97="",$F97=""),"",IF(AND(OR($C97&lt;&gt;"",$G97&lt;&gt;""),OR(J97="",K97="")),"Sélectionnez! -&gt;",""))</f>
        <v/>
      </c>
      <c r="J97" s="40"/>
      <c r="K97" s="40"/>
      <c r="L97" s="4" t="str">
        <f>IF(J97=K97,"-", "Changement de répartition")</f>
        <v>-</v>
      </c>
      <c r="M97" s="185" t="str">
        <f>IF(AND($C97="",$E97="",$F97=""),"",IF(AND(OR($C97&lt;&gt;"",$G97&lt;&gt;""),OR(N97="",O97="")),"Sélectionnez! -&gt;",""))</f>
        <v/>
      </c>
      <c r="N97" s="40" t="s">
        <v>135</v>
      </c>
      <c r="O97" s="40" t="s">
        <v>135</v>
      </c>
      <c r="P97" s="4" t="str">
        <f>IF(N97=O97,"-","Changement d'origine")</f>
        <v>-</v>
      </c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4" t="str">
        <f>IF(J97="Interne",C97,"-")</f>
        <v>-</v>
      </c>
      <c r="AB97" s="4" t="str">
        <f>IF(J97="Apparenté",C97,"-")</f>
        <v>-</v>
      </c>
      <c r="AC97" s="18" t="str">
        <f>IF(J97="Externe",C97,"-")</f>
        <v>-</v>
      </c>
      <c r="AD97" s="21" t="str">
        <f>IF(K97="Interne",G97,"-")</f>
        <v>-</v>
      </c>
      <c r="AE97" s="4" t="str">
        <f>IF(K97="Apparenté",G97,"-")</f>
        <v>-</v>
      </c>
      <c r="AF97" s="4" t="str">
        <f>IF(K97="Externe",G97,"-")</f>
        <v>-</v>
      </c>
      <c r="AH97" s="4" t="str">
        <f>IF($N97="Canadien",IF($C97="","-",$C97),"-")</f>
        <v>-</v>
      </c>
      <c r="AI97" s="18" t="str">
        <f>IF($N97="Non-Canadien",IF($C97="","-",$C97),"-")</f>
        <v>-</v>
      </c>
      <c r="AJ97" s="21" t="str">
        <f>IF($O97="Canadien",IF($G97=0,"-",$G97),"-")</f>
        <v>-</v>
      </c>
      <c r="AK97" s="4" t="str">
        <f>IF($O97="Non-Canadien",IF($G97=0,"-",$G97),"-")</f>
        <v>-</v>
      </c>
    </row>
    <row r="98" spans="1:37" ht="12.75" customHeight="1" x14ac:dyDescent="0.2">
      <c r="A98" s="35" t="s">
        <v>77</v>
      </c>
      <c r="B98" s="64" t="s">
        <v>156</v>
      </c>
      <c r="C98" s="37"/>
      <c r="D98" s="30"/>
      <c r="E98" s="38"/>
      <c r="F98" s="66"/>
      <c r="G98" s="39">
        <f t="shared" si="87"/>
        <v>0</v>
      </c>
      <c r="H98" s="39">
        <f>C98-G98</f>
        <v>0</v>
      </c>
      <c r="I98" s="185" t="str">
        <f>IF(AND($C98="",$E98="",$F98=""),"",IF(AND(OR($C98&lt;&gt;"",$G98&lt;&gt;""),OR(J98="",K98="")),"Sélectionnez! -&gt;",""))</f>
        <v/>
      </c>
      <c r="J98" s="40"/>
      <c r="K98" s="40"/>
      <c r="L98" s="4" t="str">
        <f>IF(J98=K98,"-", "Changement de répartition")</f>
        <v>-</v>
      </c>
      <c r="M98" s="185" t="str">
        <f>IF(AND($C98="",$E98="",$F98=""),"",IF(AND(OR($C98&lt;&gt;"",$G98&lt;&gt;""),OR(N98="",O98="")),"Sélectionnez! -&gt;",""))</f>
        <v/>
      </c>
      <c r="N98" s="40" t="s">
        <v>135</v>
      </c>
      <c r="O98" s="40" t="s">
        <v>135</v>
      </c>
      <c r="P98" s="4" t="str">
        <f>IF(N98=O98,"-","Changement d'origine")</f>
        <v>-</v>
      </c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4" t="str">
        <f>IF(J98="Interne",C98,"-")</f>
        <v>-</v>
      </c>
      <c r="AB98" s="4" t="str">
        <f>IF(J98="Apparenté",C98,"-")</f>
        <v>-</v>
      </c>
      <c r="AC98" s="18" t="str">
        <f>IF(J98="Externe",C98,"-")</f>
        <v>-</v>
      </c>
      <c r="AD98" s="21" t="str">
        <f>IF(K98="Interne",G98,"-")</f>
        <v>-</v>
      </c>
      <c r="AE98" s="4" t="str">
        <f>IF(K98="Apparenté",G98,"-")</f>
        <v>-</v>
      </c>
      <c r="AF98" s="4" t="str">
        <f>IF(K98="Externe",G98,"-")</f>
        <v>-</v>
      </c>
      <c r="AH98" s="4" t="str">
        <f>IF($N98="Canadien",IF($C98="","-",$C98),"-")</f>
        <v>-</v>
      </c>
      <c r="AI98" s="18" t="str">
        <f>IF($N98="Non-Canadien",IF($C98="","-",$C98),"-")</f>
        <v>-</v>
      </c>
      <c r="AJ98" s="21" t="str">
        <f>IF($O98="Canadien",IF($G98=0,"-",$G98),"-")</f>
        <v>-</v>
      </c>
      <c r="AK98" s="4" t="str">
        <f>IF($O98="Non-Canadien",IF($G98=0,"-",$G98),"-")</f>
        <v>-</v>
      </c>
    </row>
    <row r="99" spans="1:37" ht="12.75" customHeight="1" x14ac:dyDescent="0.2">
      <c r="A99" s="35"/>
      <c r="B99" s="64"/>
      <c r="C99" s="37"/>
      <c r="D99" s="30"/>
      <c r="E99" s="38"/>
      <c r="F99" s="66"/>
      <c r="G99" s="39">
        <f t="shared" si="87"/>
        <v>0</v>
      </c>
      <c r="H99" s="39">
        <f>C99-G99</f>
        <v>0</v>
      </c>
      <c r="I99" s="185" t="str">
        <f>IF(AND($C99="",$E99="",$F99=""),"",IF(AND(OR($C99&lt;&gt;"",$G99&lt;&gt;""),OR(J99="",K99="")),"Sélectionnez! -&gt;",""))</f>
        <v/>
      </c>
      <c r="J99" s="40"/>
      <c r="K99" s="40"/>
      <c r="L99" s="4" t="str">
        <f>IF(J99=K99,"-", "Changement de répartition")</f>
        <v>-</v>
      </c>
      <c r="M99" s="185" t="str">
        <f>IF(AND($C99="",$E99="",$F99=""),"",IF(AND(OR($C99&lt;&gt;"",$G99&lt;&gt;""),OR(N99="",O99="")),"Sélectionnez! -&gt;",""))</f>
        <v/>
      </c>
      <c r="N99" s="40" t="s">
        <v>135</v>
      </c>
      <c r="O99" s="40" t="s">
        <v>135</v>
      </c>
      <c r="P99" s="4" t="str">
        <f>IF(N99=O99,"-","Changement d'origine")</f>
        <v>-</v>
      </c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4" t="str">
        <f>IF(J99="Interne",C99,"-")</f>
        <v>-</v>
      </c>
      <c r="AB99" s="4" t="str">
        <f>IF(J99="Apparenté",C99,"-")</f>
        <v>-</v>
      </c>
      <c r="AC99" s="18" t="str">
        <f>IF(J99="Externe",C99,"-")</f>
        <v>-</v>
      </c>
      <c r="AD99" s="21" t="str">
        <f>IF(K99="Interne",G99,"-")</f>
        <v>-</v>
      </c>
      <c r="AE99" s="4" t="str">
        <f>IF(K99="Apparenté",G99,"-")</f>
        <v>-</v>
      </c>
      <c r="AF99" s="4" t="str">
        <f>IF(K99="Externe",G99,"-")</f>
        <v>-</v>
      </c>
      <c r="AH99" s="4" t="str">
        <f>IF($N99="Canadien",IF($C99="","-",$C99),"-")</f>
        <v>-</v>
      </c>
      <c r="AI99" s="18" t="str">
        <f>IF($N99="Non-Canadien",IF($C99="","-",$C99),"-")</f>
        <v>-</v>
      </c>
      <c r="AJ99" s="21" t="str">
        <f>IF($O99="Canadien",IF($G99=0,"-",$G99),"-")</f>
        <v>-</v>
      </c>
      <c r="AK99" s="4" t="str">
        <f>IF($O99="Non-Canadien",IF($G99=0,"-",$G99),"-")</f>
        <v>-</v>
      </c>
    </row>
    <row r="100" spans="1:37" s="28" customFormat="1" ht="12.75" customHeight="1" x14ac:dyDescent="0.2">
      <c r="A100" s="33">
        <v>9</v>
      </c>
      <c r="B100" s="65" t="s">
        <v>316</v>
      </c>
      <c r="C100" s="42">
        <f>ROUND(SUM(C97:C99),0)</f>
        <v>0</v>
      </c>
      <c r="D100" s="63"/>
      <c r="E100" s="42">
        <f>ROUND(SUM(E97:E99),0)</f>
        <v>0</v>
      </c>
      <c r="F100" s="67">
        <f>ROUND(SUM(F97:F99),0)</f>
        <v>0</v>
      </c>
      <c r="G100" s="42">
        <f>ROUND(SUM(G97:G99),0)</f>
        <v>0</v>
      </c>
      <c r="H100" s="42">
        <f>SUM(H97:H99)</f>
        <v>0</v>
      </c>
      <c r="I100" s="185"/>
      <c r="M100" s="185"/>
      <c r="AA100" s="5">
        <f t="shared" ref="AA100:AF100" si="104">ROUND(SUM(AA97:AA99),0)</f>
        <v>0</v>
      </c>
      <c r="AB100" s="5">
        <f t="shared" si="104"/>
        <v>0</v>
      </c>
      <c r="AC100" s="19">
        <f t="shared" si="104"/>
        <v>0</v>
      </c>
      <c r="AD100" s="22">
        <f t="shared" si="104"/>
        <v>0</v>
      </c>
      <c r="AE100" s="5">
        <f t="shared" si="104"/>
        <v>0</v>
      </c>
      <c r="AF100" s="5">
        <f t="shared" si="104"/>
        <v>0</v>
      </c>
      <c r="AH100" s="5">
        <f>ROUND(SUM(AH97:AH99),0)</f>
        <v>0</v>
      </c>
      <c r="AI100" s="19">
        <f>ROUND(SUM(AI97:AI99),0)</f>
        <v>0</v>
      </c>
      <c r="AJ100" s="22">
        <f>ROUND(SUM(AJ97:AJ99),0)</f>
        <v>0</v>
      </c>
      <c r="AK100" s="5">
        <f>ROUND(SUM(AK97:AK99),0)</f>
        <v>0</v>
      </c>
    </row>
    <row r="101" spans="1:37" ht="12.75" customHeight="1" x14ac:dyDescent="0.2">
      <c r="B101" s="29"/>
      <c r="C101" s="30"/>
      <c r="D101" s="30"/>
      <c r="E101" s="30"/>
      <c r="F101" s="30"/>
      <c r="G101" s="31"/>
      <c r="H101" s="31"/>
      <c r="I101" s="185"/>
      <c r="M101" s="185"/>
    </row>
    <row r="102" spans="1:37" s="28" customFormat="1" ht="12.75" customHeight="1" x14ac:dyDescent="0.2">
      <c r="A102" s="33">
        <v>10</v>
      </c>
      <c r="B102" s="282" t="s">
        <v>317</v>
      </c>
      <c r="C102" s="283"/>
      <c r="D102" s="283"/>
      <c r="E102" s="283"/>
      <c r="F102" s="283"/>
      <c r="G102" s="283"/>
      <c r="H102" s="284"/>
      <c r="I102" s="185"/>
      <c r="M102" s="185"/>
      <c r="AA102" s="3" t="s">
        <v>128</v>
      </c>
      <c r="AB102" s="3" t="s">
        <v>129</v>
      </c>
      <c r="AC102" s="17" t="s">
        <v>130</v>
      </c>
      <c r="AD102" s="20" t="s">
        <v>128</v>
      </c>
      <c r="AE102" s="3" t="s">
        <v>129</v>
      </c>
      <c r="AF102" s="3" t="s">
        <v>130</v>
      </c>
      <c r="AH102" s="3" t="s">
        <v>135</v>
      </c>
      <c r="AI102" s="17" t="s">
        <v>136</v>
      </c>
      <c r="AJ102" s="20" t="s">
        <v>135</v>
      </c>
      <c r="AK102" s="3" t="s">
        <v>136</v>
      </c>
    </row>
    <row r="103" spans="1:37" ht="12.75" customHeight="1" x14ac:dyDescent="0.2">
      <c r="A103" s="47" t="s">
        <v>8</v>
      </c>
      <c r="B103" s="64" t="s">
        <v>318</v>
      </c>
      <c r="C103" s="37"/>
      <c r="D103" s="30"/>
      <c r="E103" s="38"/>
      <c r="F103" s="66"/>
      <c r="G103" s="39">
        <f t="shared" ref="G103:G108" si="105">E103+F103</f>
        <v>0</v>
      </c>
      <c r="H103" s="39">
        <f t="shared" ref="H103:H119" si="106">C103-G103</f>
        <v>0</v>
      </c>
      <c r="I103" s="185" t="str">
        <f t="shared" ref="I103:I119" si="107">IF(AND($C103="",$E103="",$F103=""),"",IF(AND(OR($C103&lt;&gt;"",$G103&lt;&gt;""),OR(J103="",K103="")),"Sélectionnez! -&gt;",""))</f>
        <v/>
      </c>
      <c r="J103" s="40"/>
      <c r="K103" s="40"/>
      <c r="L103" s="4" t="str">
        <f t="shared" ref="L103:L119" si="108">IF(J103=K103,"-", "Changement de répartition")</f>
        <v>-</v>
      </c>
      <c r="M103" s="185" t="str">
        <f t="shared" ref="M103:M119" si="109">IF(AND($C103="",$E103="",$F103=""),"",IF(AND(OR($C103&lt;&gt;"",$G103&lt;&gt;""),OR(N103="",O103="")),"Sélectionnez! -&gt;",""))</f>
        <v/>
      </c>
      <c r="N103" s="40" t="s">
        <v>135</v>
      </c>
      <c r="O103" s="40" t="s">
        <v>135</v>
      </c>
      <c r="P103" s="4" t="str">
        <f t="shared" ref="P103:P119" si="110">IF(N103=O103,"-","Changement d'origine")</f>
        <v>-</v>
      </c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4" t="str">
        <f t="shared" ref="AA103:AA119" si="111">IF(J103="Interne",C103,"-")</f>
        <v>-</v>
      </c>
      <c r="AB103" s="4" t="str">
        <f t="shared" ref="AB103:AB119" si="112">IF(J103="Apparenté",C103,"-")</f>
        <v>-</v>
      </c>
      <c r="AC103" s="18" t="str">
        <f t="shared" ref="AC103:AC119" si="113">IF(J103="Externe",C103,"-")</f>
        <v>-</v>
      </c>
      <c r="AD103" s="21" t="str">
        <f t="shared" ref="AD103:AD119" si="114">IF(K103="Interne",G103,"-")</f>
        <v>-</v>
      </c>
      <c r="AE103" s="4" t="str">
        <f t="shared" ref="AE103:AE119" si="115">IF(K103="Apparenté",G103,"-")</f>
        <v>-</v>
      </c>
      <c r="AF103" s="4" t="str">
        <f t="shared" ref="AF103:AF119" si="116">IF(K103="Externe",G103,"-")</f>
        <v>-</v>
      </c>
      <c r="AH103" s="4" t="str">
        <f t="shared" ref="AH103:AH119" si="117">IF($N103="Canadien",IF($C103="","-",$C103),"-")</f>
        <v>-</v>
      </c>
      <c r="AI103" s="18" t="str">
        <f t="shared" ref="AI103:AI119" si="118">IF($N103="Non-Canadien",IF($C103="","-",$C103),"-")</f>
        <v>-</v>
      </c>
      <c r="AJ103" s="21" t="str">
        <f t="shared" ref="AJ103:AJ119" si="119">IF($O103="Canadien",IF($G103=0,"-",$G103),"-")</f>
        <v>-</v>
      </c>
      <c r="AK103" s="4" t="str">
        <f t="shared" ref="AK103:AK119" si="120">IF($O103="Non-Canadien",IF($G103=0,"-",$G103),"-")</f>
        <v>-</v>
      </c>
    </row>
    <row r="104" spans="1:37" ht="12.75" customHeight="1" x14ac:dyDescent="0.2">
      <c r="A104" s="47" t="s">
        <v>78</v>
      </c>
      <c r="B104" s="64" t="s">
        <v>319</v>
      </c>
      <c r="C104" s="37"/>
      <c r="D104" s="30"/>
      <c r="E104" s="38"/>
      <c r="F104" s="66"/>
      <c r="G104" s="39">
        <f t="shared" si="105"/>
        <v>0</v>
      </c>
      <c r="H104" s="39">
        <f t="shared" si="106"/>
        <v>0</v>
      </c>
      <c r="I104" s="185" t="str">
        <f t="shared" si="107"/>
        <v/>
      </c>
      <c r="J104" s="40"/>
      <c r="K104" s="40"/>
      <c r="L104" s="4" t="str">
        <f t="shared" si="108"/>
        <v>-</v>
      </c>
      <c r="M104" s="185" t="str">
        <f t="shared" si="109"/>
        <v/>
      </c>
      <c r="N104" s="40" t="s">
        <v>135</v>
      </c>
      <c r="O104" s="40" t="s">
        <v>135</v>
      </c>
      <c r="P104" s="4" t="str">
        <f t="shared" si="110"/>
        <v>-</v>
      </c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4" t="str">
        <f t="shared" si="111"/>
        <v>-</v>
      </c>
      <c r="AB104" s="4" t="str">
        <f t="shared" si="112"/>
        <v>-</v>
      </c>
      <c r="AC104" s="18" t="str">
        <f t="shared" si="113"/>
        <v>-</v>
      </c>
      <c r="AD104" s="21" t="str">
        <f t="shared" si="114"/>
        <v>-</v>
      </c>
      <c r="AE104" s="4" t="str">
        <f t="shared" si="115"/>
        <v>-</v>
      </c>
      <c r="AF104" s="4" t="str">
        <f t="shared" si="116"/>
        <v>-</v>
      </c>
      <c r="AH104" s="4" t="str">
        <f t="shared" si="117"/>
        <v>-</v>
      </c>
      <c r="AI104" s="18" t="str">
        <f t="shared" si="118"/>
        <v>-</v>
      </c>
      <c r="AJ104" s="21" t="str">
        <f t="shared" si="119"/>
        <v>-</v>
      </c>
      <c r="AK104" s="4" t="str">
        <f t="shared" si="120"/>
        <v>-</v>
      </c>
    </row>
    <row r="105" spans="1:37" ht="12.75" customHeight="1" x14ac:dyDescent="0.2">
      <c r="A105" s="47" t="s">
        <v>9</v>
      </c>
      <c r="B105" s="64" t="s">
        <v>320</v>
      </c>
      <c r="C105" s="37"/>
      <c r="D105" s="30"/>
      <c r="E105" s="38"/>
      <c r="F105" s="66"/>
      <c r="G105" s="39">
        <f t="shared" si="105"/>
        <v>0</v>
      </c>
      <c r="H105" s="39">
        <f t="shared" si="106"/>
        <v>0</v>
      </c>
      <c r="I105" s="185" t="str">
        <f t="shared" si="107"/>
        <v/>
      </c>
      <c r="J105" s="40"/>
      <c r="K105" s="40"/>
      <c r="L105" s="4" t="str">
        <f t="shared" si="108"/>
        <v>-</v>
      </c>
      <c r="M105" s="185" t="str">
        <f t="shared" si="109"/>
        <v/>
      </c>
      <c r="N105" s="40" t="s">
        <v>135</v>
      </c>
      <c r="O105" s="40" t="s">
        <v>135</v>
      </c>
      <c r="P105" s="4" t="str">
        <f t="shared" si="110"/>
        <v>-</v>
      </c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4" t="str">
        <f t="shared" si="111"/>
        <v>-</v>
      </c>
      <c r="AB105" s="4" t="str">
        <f t="shared" si="112"/>
        <v>-</v>
      </c>
      <c r="AC105" s="18" t="str">
        <f t="shared" si="113"/>
        <v>-</v>
      </c>
      <c r="AD105" s="21" t="str">
        <f t="shared" si="114"/>
        <v>-</v>
      </c>
      <c r="AE105" s="4" t="str">
        <f t="shared" si="115"/>
        <v>-</v>
      </c>
      <c r="AF105" s="4" t="str">
        <f t="shared" si="116"/>
        <v>-</v>
      </c>
      <c r="AH105" s="4" t="str">
        <f t="shared" si="117"/>
        <v>-</v>
      </c>
      <c r="AI105" s="18" t="str">
        <f t="shared" si="118"/>
        <v>-</v>
      </c>
      <c r="AJ105" s="21" t="str">
        <f t="shared" si="119"/>
        <v>-</v>
      </c>
      <c r="AK105" s="4" t="str">
        <f t="shared" si="120"/>
        <v>-</v>
      </c>
    </row>
    <row r="106" spans="1:37" ht="12.75" customHeight="1" x14ac:dyDescent="0.2">
      <c r="A106" s="47" t="s">
        <v>79</v>
      </c>
      <c r="B106" s="64" t="s">
        <v>162</v>
      </c>
      <c r="C106" s="37"/>
      <c r="D106" s="30"/>
      <c r="E106" s="38"/>
      <c r="F106" s="66"/>
      <c r="G106" s="39">
        <f t="shared" si="105"/>
        <v>0</v>
      </c>
      <c r="H106" s="39">
        <f t="shared" si="106"/>
        <v>0</v>
      </c>
      <c r="I106" s="185" t="str">
        <f t="shared" si="107"/>
        <v/>
      </c>
      <c r="J106" s="40"/>
      <c r="K106" s="40"/>
      <c r="L106" s="4" t="str">
        <f t="shared" si="108"/>
        <v>-</v>
      </c>
      <c r="M106" s="185" t="str">
        <f t="shared" si="109"/>
        <v/>
      </c>
      <c r="N106" s="40" t="s">
        <v>135</v>
      </c>
      <c r="O106" s="40" t="s">
        <v>135</v>
      </c>
      <c r="P106" s="4" t="str">
        <f t="shared" si="110"/>
        <v>-</v>
      </c>
      <c r="Q106" s="61"/>
      <c r="R106" s="61"/>
      <c r="S106" s="61"/>
      <c r="T106" s="61"/>
      <c r="U106" s="61"/>
      <c r="V106" s="61"/>
      <c r="W106" s="61"/>
      <c r="X106" s="61"/>
      <c r="Y106" s="61"/>
      <c r="Z106" s="61"/>
      <c r="AA106" s="4" t="str">
        <f t="shared" si="111"/>
        <v>-</v>
      </c>
      <c r="AB106" s="4" t="str">
        <f t="shared" si="112"/>
        <v>-</v>
      </c>
      <c r="AC106" s="18" t="str">
        <f t="shared" si="113"/>
        <v>-</v>
      </c>
      <c r="AD106" s="21" t="str">
        <f t="shared" si="114"/>
        <v>-</v>
      </c>
      <c r="AE106" s="4" t="str">
        <f t="shared" si="115"/>
        <v>-</v>
      </c>
      <c r="AF106" s="4" t="str">
        <f t="shared" si="116"/>
        <v>-</v>
      </c>
      <c r="AH106" s="4" t="str">
        <f t="shared" si="117"/>
        <v>-</v>
      </c>
      <c r="AI106" s="18" t="str">
        <f t="shared" si="118"/>
        <v>-</v>
      </c>
      <c r="AJ106" s="21" t="str">
        <f t="shared" si="119"/>
        <v>-</v>
      </c>
      <c r="AK106" s="4" t="str">
        <f t="shared" si="120"/>
        <v>-</v>
      </c>
    </row>
    <row r="107" spans="1:37" ht="12.75" customHeight="1" x14ac:dyDescent="0.2">
      <c r="A107" s="47" t="s">
        <v>10</v>
      </c>
      <c r="B107" s="64" t="s">
        <v>163</v>
      </c>
      <c r="C107" s="37"/>
      <c r="D107" s="30"/>
      <c r="E107" s="38"/>
      <c r="F107" s="66"/>
      <c r="G107" s="39">
        <f t="shared" si="105"/>
        <v>0</v>
      </c>
      <c r="H107" s="39">
        <f t="shared" si="106"/>
        <v>0</v>
      </c>
      <c r="I107" s="185" t="str">
        <f t="shared" si="107"/>
        <v/>
      </c>
      <c r="J107" s="40"/>
      <c r="K107" s="40"/>
      <c r="L107" s="4" t="str">
        <f t="shared" si="108"/>
        <v>-</v>
      </c>
      <c r="M107" s="185" t="str">
        <f t="shared" si="109"/>
        <v/>
      </c>
      <c r="N107" s="40" t="s">
        <v>135</v>
      </c>
      <c r="O107" s="40" t="s">
        <v>135</v>
      </c>
      <c r="P107" s="4" t="str">
        <f t="shared" si="110"/>
        <v>-</v>
      </c>
      <c r="Q107" s="61"/>
      <c r="R107" s="61"/>
      <c r="S107" s="61"/>
      <c r="T107" s="61"/>
      <c r="U107" s="61"/>
      <c r="V107" s="61"/>
      <c r="W107" s="61"/>
      <c r="X107" s="61"/>
      <c r="Y107" s="61"/>
      <c r="Z107" s="61"/>
      <c r="AA107" s="4" t="str">
        <f t="shared" si="111"/>
        <v>-</v>
      </c>
      <c r="AB107" s="4" t="str">
        <f t="shared" si="112"/>
        <v>-</v>
      </c>
      <c r="AC107" s="18" t="str">
        <f t="shared" si="113"/>
        <v>-</v>
      </c>
      <c r="AD107" s="21" t="str">
        <f t="shared" si="114"/>
        <v>-</v>
      </c>
      <c r="AE107" s="4" t="str">
        <f t="shared" si="115"/>
        <v>-</v>
      </c>
      <c r="AF107" s="4" t="str">
        <f t="shared" si="116"/>
        <v>-</v>
      </c>
      <c r="AH107" s="4" t="str">
        <f t="shared" si="117"/>
        <v>-</v>
      </c>
      <c r="AI107" s="18" t="str">
        <f t="shared" si="118"/>
        <v>-</v>
      </c>
      <c r="AJ107" s="21" t="str">
        <f t="shared" si="119"/>
        <v>-</v>
      </c>
      <c r="AK107" s="4" t="str">
        <f t="shared" si="120"/>
        <v>-</v>
      </c>
    </row>
    <row r="108" spans="1:37" ht="12.75" customHeight="1" x14ac:dyDescent="0.2">
      <c r="A108" s="47" t="s">
        <v>80</v>
      </c>
      <c r="B108" s="64" t="s">
        <v>164</v>
      </c>
      <c r="C108" s="37"/>
      <c r="D108" s="30"/>
      <c r="E108" s="38"/>
      <c r="F108" s="66"/>
      <c r="G108" s="39">
        <f t="shared" si="105"/>
        <v>0</v>
      </c>
      <c r="H108" s="39">
        <f t="shared" si="106"/>
        <v>0</v>
      </c>
      <c r="I108" s="185" t="str">
        <f t="shared" si="107"/>
        <v/>
      </c>
      <c r="J108" s="40"/>
      <c r="K108" s="40"/>
      <c r="L108" s="4" t="str">
        <f t="shared" si="108"/>
        <v>-</v>
      </c>
      <c r="M108" s="185" t="str">
        <f t="shared" si="109"/>
        <v/>
      </c>
      <c r="N108" s="40" t="s">
        <v>135</v>
      </c>
      <c r="O108" s="40" t="s">
        <v>135</v>
      </c>
      <c r="P108" s="4" t="str">
        <f t="shared" si="110"/>
        <v>-</v>
      </c>
      <c r="Q108" s="61"/>
      <c r="R108" s="61"/>
      <c r="S108" s="61"/>
      <c r="T108" s="61"/>
      <c r="U108" s="61"/>
      <c r="V108" s="61"/>
      <c r="W108" s="61"/>
      <c r="X108" s="61"/>
      <c r="Y108" s="61"/>
      <c r="Z108" s="61"/>
      <c r="AA108" s="4" t="str">
        <f t="shared" si="111"/>
        <v>-</v>
      </c>
      <c r="AB108" s="4" t="str">
        <f t="shared" si="112"/>
        <v>-</v>
      </c>
      <c r="AC108" s="18" t="str">
        <f t="shared" si="113"/>
        <v>-</v>
      </c>
      <c r="AD108" s="21" t="str">
        <f t="shared" si="114"/>
        <v>-</v>
      </c>
      <c r="AE108" s="4" t="str">
        <f t="shared" si="115"/>
        <v>-</v>
      </c>
      <c r="AF108" s="4" t="str">
        <f t="shared" si="116"/>
        <v>-</v>
      </c>
      <c r="AH108" s="4" t="str">
        <f t="shared" si="117"/>
        <v>-</v>
      </c>
      <c r="AI108" s="18" t="str">
        <f t="shared" si="118"/>
        <v>-</v>
      </c>
      <c r="AJ108" s="21" t="str">
        <f t="shared" si="119"/>
        <v>-</v>
      </c>
      <c r="AK108" s="4" t="str">
        <f t="shared" si="120"/>
        <v>-</v>
      </c>
    </row>
    <row r="109" spans="1:37" ht="12.75" customHeight="1" x14ac:dyDescent="0.2">
      <c r="A109" s="47"/>
      <c r="B109" s="64"/>
      <c r="C109" s="37"/>
      <c r="D109" s="30"/>
      <c r="E109" s="38"/>
      <c r="F109" s="66"/>
      <c r="G109" s="39">
        <f t="shared" ref="G109:G117" si="121">E109+F109</f>
        <v>0</v>
      </c>
      <c r="H109" s="39">
        <f t="shared" ref="H109:H117" si="122">C109-G109</f>
        <v>0</v>
      </c>
      <c r="I109" s="185" t="str">
        <f t="shared" ref="I109:I117" si="123">IF(AND($C109="",$E109="",$F109=""),"",IF(AND(OR($C109&lt;&gt;"",$G109&lt;&gt;""),OR(J109="",K109="")),"Sélectionnez! -&gt;",""))</f>
        <v/>
      </c>
      <c r="J109" s="40"/>
      <c r="K109" s="40"/>
      <c r="L109" s="4" t="str">
        <f t="shared" ref="L109:L117" si="124">IF(J109=K109,"-", "Changement de répartition")</f>
        <v>-</v>
      </c>
      <c r="M109" s="185" t="str">
        <f t="shared" ref="M109:M117" si="125">IF(AND($C109="",$E109="",$F109=""),"",IF(AND(OR($C109&lt;&gt;"",$G109&lt;&gt;""),OR(N109="",O109="")),"Sélectionnez! -&gt;",""))</f>
        <v/>
      </c>
      <c r="N109" s="40" t="s">
        <v>135</v>
      </c>
      <c r="O109" s="40" t="s">
        <v>135</v>
      </c>
      <c r="P109" s="4" t="str">
        <f t="shared" ref="P109:P117" si="126">IF(N109=O109,"-","Changement d'origine")</f>
        <v>-</v>
      </c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4" t="str">
        <f t="shared" ref="AA109:AA117" si="127">IF(J109="Interne",C109,"-")</f>
        <v>-</v>
      </c>
      <c r="AB109" s="4" t="str">
        <f t="shared" ref="AB109:AB117" si="128">IF(J109="Apparenté",C109,"-")</f>
        <v>-</v>
      </c>
      <c r="AC109" s="18" t="str">
        <f t="shared" ref="AC109:AC117" si="129">IF(J109="Externe",C109,"-")</f>
        <v>-</v>
      </c>
      <c r="AD109" s="21" t="str">
        <f t="shared" ref="AD109:AD117" si="130">IF(K109="Interne",G109,"-")</f>
        <v>-</v>
      </c>
      <c r="AE109" s="4" t="str">
        <f t="shared" ref="AE109:AE117" si="131">IF(K109="Apparenté",G109,"-")</f>
        <v>-</v>
      </c>
      <c r="AF109" s="4" t="str">
        <f t="shared" ref="AF109:AF117" si="132">IF(K109="Externe",G109,"-")</f>
        <v>-</v>
      </c>
      <c r="AH109" s="4" t="str">
        <f t="shared" si="117"/>
        <v>-</v>
      </c>
      <c r="AI109" s="18" t="str">
        <f t="shared" si="118"/>
        <v>-</v>
      </c>
      <c r="AJ109" s="21" t="str">
        <f t="shared" si="119"/>
        <v>-</v>
      </c>
      <c r="AK109" s="4" t="str">
        <f t="shared" si="120"/>
        <v>-</v>
      </c>
    </row>
    <row r="110" spans="1:37" ht="12.75" customHeight="1" x14ac:dyDescent="0.2">
      <c r="A110" s="47" t="s">
        <v>238</v>
      </c>
      <c r="B110" s="64" t="s">
        <v>186</v>
      </c>
      <c r="C110" s="37"/>
      <c r="D110" s="30"/>
      <c r="E110" s="38"/>
      <c r="F110" s="66"/>
      <c r="G110" s="39">
        <f t="shared" si="121"/>
        <v>0</v>
      </c>
      <c r="H110" s="39">
        <f t="shared" si="122"/>
        <v>0</v>
      </c>
      <c r="I110" s="185" t="str">
        <f t="shared" si="123"/>
        <v/>
      </c>
      <c r="J110" s="40"/>
      <c r="K110" s="40"/>
      <c r="L110" s="4" t="str">
        <f t="shared" si="124"/>
        <v>-</v>
      </c>
      <c r="M110" s="185" t="str">
        <f t="shared" si="125"/>
        <v/>
      </c>
      <c r="N110" s="40" t="s">
        <v>135</v>
      </c>
      <c r="O110" s="40" t="s">
        <v>135</v>
      </c>
      <c r="P110" s="4" t="str">
        <f t="shared" si="126"/>
        <v>-</v>
      </c>
      <c r="Q110" s="61"/>
      <c r="R110" s="61"/>
      <c r="S110" s="61"/>
      <c r="T110" s="61"/>
      <c r="U110" s="61"/>
      <c r="V110" s="61"/>
      <c r="W110" s="61"/>
      <c r="X110" s="61"/>
      <c r="Y110" s="61"/>
      <c r="Z110" s="61"/>
      <c r="AA110" s="4" t="str">
        <f t="shared" si="127"/>
        <v>-</v>
      </c>
      <c r="AB110" s="4" t="str">
        <f t="shared" si="128"/>
        <v>-</v>
      </c>
      <c r="AC110" s="18" t="str">
        <f t="shared" si="129"/>
        <v>-</v>
      </c>
      <c r="AD110" s="21" t="str">
        <f t="shared" si="130"/>
        <v>-</v>
      </c>
      <c r="AE110" s="4" t="str">
        <f t="shared" si="131"/>
        <v>-</v>
      </c>
      <c r="AF110" s="4" t="str">
        <f t="shared" si="132"/>
        <v>-</v>
      </c>
      <c r="AH110" s="4" t="str">
        <f t="shared" si="117"/>
        <v>-</v>
      </c>
      <c r="AI110" s="18" t="str">
        <f t="shared" si="118"/>
        <v>-</v>
      </c>
      <c r="AJ110" s="21" t="str">
        <f t="shared" si="119"/>
        <v>-</v>
      </c>
      <c r="AK110" s="4" t="str">
        <f t="shared" si="120"/>
        <v>-</v>
      </c>
    </row>
    <row r="111" spans="1:37" ht="12.75" customHeight="1" x14ac:dyDescent="0.2">
      <c r="A111" s="47" t="s">
        <v>239</v>
      </c>
      <c r="B111" s="64" t="s">
        <v>242</v>
      </c>
      <c r="C111" s="37"/>
      <c r="D111" s="30"/>
      <c r="E111" s="38"/>
      <c r="F111" s="66"/>
      <c r="G111" s="39">
        <f t="shared" si="121"/>
        <v>0</v>
      </c>
      <c r="H111" s="39">
        <f t="shared" si="122"/>
        <v>0</v>
      </c>
      <c r="I111" s="185" t="str">
        <f t="shared" si="123"/>
        <v/>
      </c>
      <c r="J111" s="40"/>
      <c r="K111" s="40"/>
      <c r="L111" s="4" t="str">
        <f t="shared" si="124"/>
        <v>-</v>
      </c>
      <c r="M111" s="185" t="str">
        <f t="shared" si="125"/>
        <v/>
      </c>
      <c r="N111" s="40" t="s">
        <v>135</v>
      </c>
      <c r="O111" s="40" t="s">
        <v>135</v>
      </c>
      <c r="P111" s="4" t="str">
        <f t="shared" si="126"/>
        <v>-</v>
      </c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4" t="str">
        <f t="shared" si="127"/>
        <v>-</v>
      </c>
      <c r="AB111" s="4" t="str">
        <f t="shared" si="128"/>
        <v>-</v>
      </c>
      <c r="AC111" s="18" t="str">
        <f t="shared" si="129"/>
        <v>-</v>
      </c>
      <c r="AD111" s="21" t="str">
        <f t="shared" si="130"/>
        <v>-</v>
      </c>
      <c r="AE111" s="4" t="str">
        <f t="shared" si="131"/>
        <v>-</v>
      </c>
      <c r="AF111" s="4" t="str">
        <f t="shared" si="132"/>
        <v>-</v>
      </c>
      <c r="AH111" s="4" t="str">
        <f t="shared" si="117"/>
        <v>-</v>
      </c>
      <c r="AI111" s="18" t="str">
        <f t="shared" si="118"/>
        <v>-</v>
      </c>
      <c r="AJ111" s="21" t="str">
        <f t="shared" si="119"/>
        <v>-</v>
      </c>
      <c r="AK111" s="4" t="str">
        <f t="shared" si="120"/>
        <v>-</v>
      </c>
    </row>
    <row r="112" spans="1:37" ht="12.75" customHeight="1" x14ac:dyDescent="0.2">
      <c r="A112" s="47"/>
      <c r="B112" s="64"/>
      <c r="C112" s="37"/>
      <c r="D112" s="30"/>
      <c r="E112" s="38"/>
      <c r="F112" s="66"/>
      <c r="G112" s="39">
        <f t="shared" si="121"/>
        <v>0</v>
      </c>
      <c r="H112" s="39">
        <f t="shared" si="122"/>
        <v>0</v>
      </c>
      <c r="I112" s="185" t="str">
        <f t="shared" si="123"/>
        <v/>
      </c>
      <c r="J112" s="40"/>
      <c r="K112" s="40"/>
      <c r="L112" s="4" t="str">
        <f t="shared" si="124"/>
        <v>-</v>
      </c>
      <c r="M112" s="185" t="str">
        <f t="shared" si="125"/>
        <v/>
      </c>
      <c r="N112" s="40" t="s">
        <v>135</v>
      </c>
      <c r="O112" s="40" t="s">
        <v>135</v>
      </c>
      <c r="P112" s="4" t="str">
        <f t="shared" si="126"/>
        <v>-</v>
      </c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4" t="str">
        <f t="shared" si="127"/>
        <v>-</v>
      </c>
      <c r="AB112" s="4" t="str">
        <f t="shared" si="128"/>
        <v>-</v>
      </c>
      <c r="AC112" s="18" t="str">
        <f t="shared" si="129"/>
        <v>-</v>
      </c>
      <c r="AD112" s="21" t="str">
        <f t="shared" si="130"/>
        <v>-</v>
      </c>
      <c r="AE112" s="4" t="str">
        <f t="shared" si="131"/>
        <v>-</v>
      </c>
      <c r="AF112" s="4" t="str">
        <f t="shared" si="132"/>
        <v>-</v>
      </c>
      <c r="AH112" s="4" t="str">
        <f t="shared" si="117"/>
        <v>-</v>
      </c>
      <c r="AI112" s="18" t="str">
        <f t="shared" si="118"/>
        <v>-</v>
      </c>
      <c r="AJ112" s="21" t="str">
        <f t="shared" si="119"/>
        <v>-</v>
      </c>
      <c r="AK112" s="4" t="str">
        <f t="shared" si="120"/>
        <v>-</v>
      </c>
    </row>
    <row r="113" spans="1:37" ht="12.75" customHeight="1" x14ac:dyDescent="0.2">
      <c r="A113" s="47" t="s">
        <v>240</v>
      </c>
      <c r="B113" s="64" t="s">
        <v>187</v>
      </c>
      <c r="C113" s="37"/>
      <c r="D113" s="30"/>
      <c r="E113" s="38"/>
      <c r="F113" s="66"/>
      <c r="G113" s="39">
        <f t="shared" si="121"/>
        <v>0</v>
      </c>
      <c r="H113" s="39">
        <f t="shared" si="122"/>
        <v>0</v>
      </c>
      <c r="I113" s="185" t="str">
        <f t="shared" si="123"/>
        <v/>
      </c>
      <c r="J113" s="40"/>
      <c r="K113" s="40"/>
      <c r="L113" s="4" t="str">
        <f t="shared" si="124"/>
        <v>-</v>
      </c>
      <c r="M113" s="185" t="str">
        <f t="shared" si="125"/>
        <v/>
      </c>
      <c r="N113" s="40" t="s">
        <v>135</v>
      </c>
      <c r="O113" s="40" t="s">
        <v>135</v>
      </c>
      <c r="P113" s="4" t="str">
        <f t="shared" si="126"/>
        <v>-</v>
      </c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4" t="str">
        <f t="shared" si="127"/>
        <v>-</v>
      </c>
      <c r="AB113" s="4" t="str">
        <f t="shared" si="128"/>
        <v>-</v>
      </c>
      <c r="AC113" s="18" t="str">
        <f t="shared" si="129"/>
        <v>-</v>
      </c>
      <c r="AD113" s="21" t="str">
        <f t="shared" si="130"/>
        <v>-</v>
      </c>
      <c r="AE113" s="4" t="str">
        <f t="shared" si="131"/>
        <v>-</v>
      </c>
      <c r="AF113" s="4" t="str">
        <f t="shared" si="132"/>
        <v>-</v>
      </c>
      <c r="AH113" s="4" t="str">
        <f t="shared" si="117"/>
        <v>-</v>
      </c>
      <c r="AI113" s="18" t="str">
        <f t="shared" si="118"/>
        <v>-</v>
      </c>
      <c r="AJ113" s="21" t="str">
        <f t="shared" si="119"/>
        <v>-</v>
      </c>
      <c r="AK113" s="4" t="str">
        <f t="shared" si="120"/>
        <v>-</v>
      </c>
    </row>
    <row r="114" spans="1:37" ht="12.75" customHeight="1" x14ac:dyDescent="0.2">
      <c r="A114" s="47" t="s">
        <v>241</v>
      </c>
      <c r="B114" s="64" t="s">
        <v>188</v>
      </c>
      <c r="C114" s="37"/>
      <c r="D114" s="30"/>
      <c r="E114" s="38"/>
      <c r="F114" s="66"/>
      <c r="G114" s="39">
        <f t="shared" si="121"/>
        <v>0</v>
      </c>
      <c r="H114" s="39">
        <f t="shared" si="122"/>
        <v>0</v>
      </c>
      <c r="I114" s="185" t="str">
        <f t="shared" si="123"/>
        <v/>
      </c>
      <c r="J114" s="40"/>
      <c r="K114" s="40"/>
      <c r="L114" s="4" t="str">
        <f t="shared" si="124"/>
        <v>-</v>
      </c>
      <c r="M114" s="185" t="str">
        <f t="shared" si="125"/>
        <v/>
      </c>
      <c r="N114" s="40" t="s">
        <v>135</v>
      </c>
      <c r="O114" s="40" t="s">
        <v>135</v>
      </c>
      <c r="P114" s="4" t="str">
        <f t="shared" si="126"/>
        <v>-</v>
      </c>
      <c r="Q114" s="61"/>
      <c r="R114" s="61"/>
      <c r="S114" s="61"/>
      <c r="T114" s="61"/>
      <c r="U114" s="61"/>
      <c r="V114" s="61"/>
      <c r="W114" s="61"/>
      <c r="X114" s="61"/>
      <c r="Y114" s="61"/>
      <c r="Z114" s="61"/>
      <c r="AA114" s="4" t="str">
        <f t="shared" si="127"/>
        <v>-</v>
      </c>
      <c r="AB114" s="4" t="str">
        <f t="shared" si="128"/>
        <v>-</v>
      </c>
      <c r="AC114" s="18" t="str">
        <f t="shared" si="129"/>
        <v>-</v>
      </c>
      <c r="AD114" s="21" t="str">
        <f t="shared" si="130"/>
        <v>-</v>
      </c>
      <c r="AE114" s="4" t="str">
        <f t="shared" si="131"/>
        <v>-</v>
      </c>
      <c r="AF114" s="4" t="str">
        <f t="shared" si="132"/>
        <v>-</v>
      </c>
      <c r="AH114" s="4" t="str">
        <f t="shared" si="117"/>
        <v>-</v>
      </c>
      <c r="AI114" s="18" t="str">
        <f t="shared" si="118"/>
        <v>-</v>
      </c>
      <c r="AJ114" s="21" t="str">
        <f t="shared" si="119"/>
        <v>-</v>
      </c>
      <c r="AK114" s="4" t="str">
        <f t="shared" si="120"/>
        <v>-</v>
      </c>
    </row>
    <row r="115" spans="1:37" ht="12.75" customHeight="1" x14ac:dyDescent="0.2">
      <c r="A115" s="47" t="s">
        <v>243</v>
      </c>
      <c r="B115" s="64" t="s">
        <v>245</v>
      </c>
      <c r="C115" s="37"/>
      <c r="D115" s="30"/>
      <c r="E115" s="38"/>
      <c r="F115" s="66"/>
      <c r="G115" s="39">
        <f t="shared" si="121"/>
        <v>0</v>
      </c>
      <c r="H115" s="39">
        <f t="shared" si="122"/>
        <v>0</v>
      </c>
      <c r="I115" s="185" t="str">
        <f t="shared" si="123"/>
        <v/>
      </c>
      <c r="J115" s="40"/>
      <c r="K115" s="40"/>
      <c r="L115" s="4" t="str">
        <f t="shared" si="124"/>
        <v>-</v>
      </c>
      <c r="M115" s="185" t="str">
        <f t="shared" si="125"/>
        <v/>
      </c>
      <c r="N115" s="40" t="s">
        <v>135</v>
      </c>
      <c r="O115" s="40" t="s">
        <v>135</v>
      </c>
      <c r="P115" s="4" t="str">
        <f t="shared" si="126"/>
        <v>-</v>
      </c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4" t="str">
        <f t="shared" si="127"/>
        <v>-</v>
      </c>
      <c r="AB115" s="4" t="str">
        <f t="shared" si="128"/>
        <v>-</v>
      </c>
      <c r="AC115" s="18" t="str">
        <f t="shared" si="129"/>
        <v>-</v>
      </c>
      <c r="AD115" s="21" t="str">
        <f t="shared" si="130"/>
        <v>-</v>
      </c>
      <c r="AE115" s="4" t="str">
        <f t="shared" si="131"/>
        <v>-</v>
      </c>
      <c r="AF115" s="4" t="str">
        <f t="shared" si="132"/>
        <v>-</v>
      </c>
      <c r="AH115" s="4" t="str">
        <f t="shared" si="117"/>
        <v>-</v>
      </c>
      <c r="AI115" s="18" t="str">
        <f t="shared" si="118"/>
        <v>-</v>
      </c>
      <c r="AJ115" s="21" t="str">
        <f t="shared" si="119"/>
        <v>-</v>
      </c>
      <c r="AK115" s="4" t="str">
        <f t="shared" si="120"/>
        <v>-</v>
      </c>
    </row>
    <row r="116" spans="1:37" ht="12.75" customHeight="1" x14ac:dyDescent="0.2">
      <c r="A116" s="47"/>
      <c r="B116" s="64"/>
      <c r="C116" s="37"/>
      <c r="D116" s="30"/>
      <c r="E116" s="38"/>
      <c r="F116" s="66"/>
      <c r="G116" s="39">
        <f t="shared" si="121"/>
        <v>0</v>
      </c>
      <c r="H116" s="39">
        <f t="shared" si="122"/>
        <v>0</v>
      </c>
      <c r="I116" s="185" t="str">
        <f t="shared" si="123"/>
        <v/>
      </c>
      <c r="J116" s="40"/>
      <c r="K116" s="40"/>
      <c r="L116" s="4" t="str">
        <f t="shared" si="124"/>
        <v>-</v>
      </c>
      <c r="M116" s="185" t="str">
        <f t="shared" si="125"/>
        <v/>
      </c>
      <c r="N116" s="40" t="s">
        <v>135</v>
      </c>
      <c r="O116" s="40" t="s">
        <v>135</v>
      </c>
      <c r="P116" s="4" t="str">
        <f t="shared" si="126"/>
        <v>-</v>
      </c>
      <c r="Q116" s="61"/>
      <c r="R116" s="61"/>
      <c r="S116" s="61"/>
      <c r="T116" s="61"/>
      <c r="U116" s="61"/>
      <c r="V116" s="61"/>
      <c r="W116" s="61"/>
      <c r="X116" s="61"/>
      <c r="Y116" s="61"/>
      <c r="Z116" s="61"/>
      <c r="AA116" s="4" t="str">
        <f t="shared" si="127"/>
        <v>-</v>
      </c>
      <c r="AB116" s="4" t="str">
        <f t="shared" si="128"/>
        <v>-</v>
      </c>
      <c r="AC116" s="18" t="str">
        <f t="shared" si="129"/>
        <v>-</v>
      </c>
      <c r="AD116" s="21" t="str">
        <f t="shared" si="130"/>
        <v>-</v>
      </c>
      <c r="AE116" s="4" t="str">
        <f t="shared" si="131"/>
        <v>-</v>
      </c>
      <c r="AF116" s="4" t="str">
        <f t="shared" si="132"/>
        <v>-</v>
      </c>
      <c r="AH116" s="4" t="str">
        <f t="shared" si="117"/>
        <v>-</v>
      </c>
      <c r="AI116" s="18" t="str">
        <f t="shared" si="118"/>
        <v>-</v>
      </c>
      <c r="AJ116" s="21" t="str">
        <f t="shared" si="119"/>
        <v>-</v>
      </c>
      <c r="AK116" s="4" t="str">
        <f t="shared" si="120"/>
        <v>-</v>
      </c>
    </row>
    <row r="117" spans="1:37" ht="12.75" customHeight="1" x14ac:dyDescent="0.2">
      <c r="A117" s="47" t="s">
        <v>81</v>
      </c>
      <c r="B117" s="64" t="s">
        <v>244</v>
      </c>
      <c r="C117" s="37"/>
      <c r="D117" s="30"/>
      <c r="E117" s="38"/>
      <c r="F117" s="66"/>
      <c r="G117" s="39">
        <f t="shared" si="121"/>
        <v>0</v>
      </c>
      <c r="H117" s="39">
        <f t="shared" si="122"/>
        <v>0</v>
      </c>
      <c r="I117" s="185" t="str">
        <f t="shared" si="123"/>
        <v/>
      </c>
      <c r="J117" s="40"/>
      <c r="K117" s="40"/>
      <c r="L117" s="4" t="str">
        <f t="shared" si="124"/>
        <v>-</v>
      </c>
      <c r="M117" s="185" t="str">
        <f t="shared" si="125"/>
        <v/>
      </c>
      <c r="N117" s="40" t="s">
        <v>135</v>
      </c>
      <c r="O117" s="40" t="s">
        <v>135</v>
      </c>
      <c r="P117" s="4" t="str">
        <f t="shared" si="126"/>
        <v>-</v>
      </c>
      <c r="Q117" s="61"/>
      <c r="R117" s="61"/>
      <c r="S117" s="61"/>
      <c r="T117" s="61"/>
      <c r="U117" s="61"/>
      <c r="V117" s="61"/>
      <c r="W117" s="61"/>
      <c r="X117" s="61"/>
      <c r="Y117" s="61"/>
      <c r="Z117" s="61"/>
      <c r="AA117" s="4" t="str">
        <f t="shared" si="127"/>
        <v>-</v>
      </c>
      <c r="AB117" s="4" t="str">
        <f t="shared" si="128"/>
        <v>-</v>
      </c>
      <c r="AC117" s="18" t="str">
        <f t="shared" si="129"/>
        <v>-</v>
      </c>
      <c r="AD117" s="21" t="str">
        <f t="shared" si="130"/>
        <v>-</v>
      </c>
      <c r="AE117" s="4" t="str">
        <f t="shared" si="131"/>
        <v>-</v>
      </c>
      <c r="AF117" s="4" t="str">
        <f t="shared" si="132"/>
        <v>-</v>
      </c>
      <c r="AH117" s="4" t="str">
        <f t="shared" si="117"/>
        <v>-</v>
      </c>
      <c r="AI117" s="18" t="str">
        <f t="shared" si="118"/>
        <v>-</v>
      </c>
      <c r="AJ117" s="21" t="str">
        <f t="shared" si="119"/>
        <v>-</v>
      </c>
      <c r="AK117" s="4" t="str">
        <f t="shared" si="120"/>
        <v>-</v>
      </c>
    </row>
    <row r="118" spans="1:37" ht="12.75" customHeight="1" x14ac:dyDescent="0.2">
      <c r="A118" s="47" t="s">
        <v>11</v>
      </c>
      <c r="B118" s="64" t="s">
        <v>237</v>
      </c>
      <c r="C118" s="37"/>
      <c r="D118" s="30"/>
      <c r="E118" s="38"/>
      <c r="F118" s="66"/>
      <c r="G118" s="39">
        <f>E118+F118</f>
        <v>0</v>
      </c>
      <c r="H118" s="39">
        <f t="shared" si="106"/>
        <v>0</v>
      </c>
      <c r="I118" s="185" t="str">
        <f t="shared" si="107"/>
        <v/>
      </c>
      <c r="J118" s="40"/>
      <c r="K118" s="40"/>
      <c r="L118" s="4" t="str">
        <f t="shared" si="108"/>
        <v>-</v>
      </c>
      <c r="M118" s="185" t="str">
        <f t="shared" si="109"/>
        <v/>
      </c>
      <c r="N118" s="40" t="s">
        <v>135</v>
      </c>
      <c r="O118" s="40" t="s">
        <v>135</v>
      </c>
      <c r="P118" s="4" t="str">
        <f t="shared" si="110"/>
        <v>-</v>
      </c>
      <c r="Q118" s="61"/>
      <c r="R118" s="61"/>
      <c r="S118" s="61"/>
      <c r="T118" s="61"/>
      <c r="U118" s="61"/>
      <c r="V118" s="61"/>
      <c r="W118" s="61"/>
      <c r="X118" s="61"/>
      <c r="Y118" s="61"/>
      <c r="Z118" s="61"/>
      <c r="AA118" s="4" t="str">
        <f t="shared" si="111"/>
        <v>-</v>
      </c>
      <c r="AB118" s="4" t="str">
        <f t="shared" si="112"/>
        <v>-</v>
      </c>
      <c r="AC118" s="18" t="str">
        <f t="shared" si="113"/>
        <v>-</v>
      </c>
      <c r="AD118" s="21" t="str">
        <f t="shared" si="114"/>
        <v>-</v>
      </c>
      <c r="AE118" s="4" t="str">
        <f t="shared" si="115"/>
        <v>-</v>
      </c>
      <c r="AF118" s="4" t="str">
        <f t="shared" si="116"/>
        <v>-</v>
      </c>
      <c r="AH118" s="4" t="str">
        <f t="shared" si="117"/>
        <v>-</v>
      </c>
      <c r="AI118" s="18" t="str">
        <f t="shared" si="118"/>
        <v>-</v>
      </c>
      <c r="AJ118" s="21" t="str">
        <f t="shared" si="119"/>
        <v>-</v>
      </c>
      <c r="AK118" s="4" t="str">
        <f t="shared" si="120"/>
        <v>-</v>
      </c>
    </row>
    <row r="119" spans="1:37" ht="12.75" customHeight="1" x14ac:dyDescent="0.2">
      <c r="A119" s="47"/>
      <c r="B119" s="64"/>
      <c r="C119" s="37"/>
      <c r="D119" s="30"/>
      <c r="E119" s="38"/>
      <c r="F119" s="66"/>
      <c r="G119" s="39">
        <f>E119+F119</f>
        <v>0</v>
      </c>
      <c r="H119" s="39">
        <f t="shared" si="106"/>
        <v>0</v>
      </c>
      <c r="I119" s="185" t="str">
        <f t="shared" si="107"/>
        <v/>
      </c>
      <c r="J119" s="40"/>
      <c r="K119" s="40"/>
      <c r="L119" s="4" t="str">
        <f t="shared" si="108"/>
        <v>-</v>
      </c>
      <c r="M119" s="185" t="str">
        <f t="shared" si="109"/>
        <v/>
      </c>
      <c r="N119" s="40" t="s">
        <v>135</v>
      </c>
      <c r="O119" s="40" t="s">
        <v>135</v>
      </c>
      <c r="P119" s="4" t="str">
        <f t="shared" si="110"/>
        <v>-</v>
      </c>
      <c r="Q119" s="61"/>
      <c r="R119" s="61"/>
      <c r="S119" s="61"/>
      <c r="T119" s="61"/>
      <c r="U119" s="61"/>
      <c r="V119" s="61"/>
      <c r="W119" s="61"/>
      <c r="X119" s="61"/>
      <c r="Y119" s="61"/>
      <c r="Z119" s="61"/>
      <c r="AA119" s="4" t="str">
        <f t="shared" si="111"/>
        <v>-</v>
      </c>
      <c r="AB119" s="4" t="str">
        <f t="shared" si="112"/>
        <v>-</v>
      </c>
      <c r="AC119" s="18" t="str">
        <f t="shared" si="113"/>
        <v>-</v>
      </c>
      <c r="AD119" s="21" t="str">
        <f t="shared" si="114"/>
        <v>-</v>
      </c>
      <c r="AE119" s="4" t="str">
        <f t="shared" si="115"/>
        <v>-</v>
      </c>
      <c r="AF119" s="4" t="str">
        <f t="shared" si="116"/>
        <v>-</v>
      </c>
      <c r="AH119" s="4" t="str">
        <f t="shared" si="117"/>
        <v>-</v>
      </c>
      <c r="AI119" s="18" t="str">
        <f t="shared" si="118"/>
        <v>-</v>
      </c>
      <c r="AJ119" s="21" t="str">
        <f t="shared" si="119"/>
        <v>-</v>
      </c>
      <c r="AK119" s="4" t="str">
        <f t="shared" si="120"/>
        <v>-</v>
      </c>
    </row>
    <row r="120" spans="1:37" s="28" customFormat="1" ht="12.75" customHeight="1" x14ac:dyDescent="0.2">
      <c r="A120" s="33">
        <v>10</v>
      </c>
      <c r="B120" s="65" t="s">
        <v>268</v>
      </c>
      <c r="C120" s="42">
        <f>ROUND(SUM(C103:C119),0)</f>
        <v>0</v>
      </c>
      <c r="D120" s="63"/>
      <c r="E120" s="42">
        <f>ROUND(SUM(E103:E119),0)</f>
        <v>0</v>
      </c>
      <c r="F120" s="67">
        <f>ROUND(SUM(F103:F119),0)</f>
        <v>0</v>
      </c>
      <c r="G120" s="42">
        <f>ROUND(SUM(G103:G119),0)</f>
        <v>0</v>
      </c>
      <c r="H120" s="42">
        <f>SUM(H103:H119)</f>
        <v>0</v>
      </c>
      <c r="I120" s="185"/>
      <c r="M120" s="185"/>
      <c r="AA120" s="5">
        <f t="shared" ref="AA120:AF120" si="133">ROUND(SUM(AA103:AA119),0)</f>
        <v>0</v>
      </c>
      <c r="AB120" s="5">
        <f t="shared" si="133"/>
        <v>0</v>
      </c>
      <c r="AC120" s="19">
        <f t="shared" si="133"/>
        <v>0</v>
      </c>
      <c r="AD120" s="22">
        <f t="shared" si="133"/>
        <v>0</v>
      </c>
      <c r="AE120" s="5">
        <f t="shared" si="133"/>
        <v>0</v>
      </c>
      <c r="AF120" s="5">
        <f t="shared" si="133"/>
        <v>0</v>
      </c>
      <c r="AH120" s="5">
        <f>ROUND(SUM(AH103:AH119),0)</f>
        <v>0</v>
      </c>
      <c r="AI120" s="19">
        <f>ROUND(SUM(AI103:AI119),0)</f>
        <v>0</v>
      </c>
      <c r="AJ120" s="22">
        <f>ROUND(SUM(AJ103:AJ119),0)</f>
        <v>0</v>
      </c>
      <c r="AK120" s="5">
        <f>ROUND(SUM(AK103:AK119),0)</f>
        <v>0</v>
      </c>
    </row>
    <row r="121" spans="1:37" ht="12.75" customHeight="1" thickBot="1" x14ac:dyDescent="0.25">
      <c r="B121" s="29"/>
      <c r="I121" s="185"/>
      <c r="M121" s="185"/>
    </row>
    <row r="122" spans="1:37" ht="14.25" customHeight="1" thickBot="1" x14ac:dyDescent="0.25">
      <c r="A122" s="287" t="s">
        <v>269</v>
      </c>
      <c r="B122" s="306"/>
      <c r="C122" s="306"/>
      <c r="D122" s="306"/>
      <c r="E122" s="306"/>
      <c r="F122" s="306"/>
      <c r="G122" s="306"/>
      <c r="H122" s="307"/>
      <c r="I122" s="185"/>
      <c r="M122" s="185"/>
    </row>
    <row r="123" spans="1:37" ht="12.75" customHeight="1" x14ac:dyDescent="0.2">
      <c r="B123" s="308" t="s">
        <v>324</v>
      </c>
      <c r="C123" s="309"/>
      <c r="D123" s="309"/>
      <c r="E123" s="309"/>
      <c r="F123" s="309"/>
      <c r="G123" s="309"/>
      <c r="H123" s="309"/>
      <c r="I123" s="309"/>
      <c r="J123" s="309"/>
      <c r="K123" s="309"/>
      <c r="L123" s="310"/>
      <c r="M123" s="185"/>
    </row>
    <row r="124" spans="1:37" s="28" customFormat="1" ht="12.75" customHeight="1" x14ac:dyDescent="0.2">
      <c r="A124" s="33">
        <v>11</v>
      </c>
      <c r="B124" s="282" t="s">
        <v>165</v>
      </c>
      <c r="C124" s="283"/>
      <c r="D124" s="283"/>
      <c r="E124" s="283"/>
      <c r="F124" s="283"/>
      <c r="G124" s="283"/>
      <c r="H124" s="284"/>
      <c r="I124" s="185"/>
      <c r="M124" s="185"/>
      <c r="AA124" s="3" t="s">
        <v>128</v>
      </c>
      <c r="AB124" s="3" t="s">
        <v>129</v>
      </c>
      <c r="AC124" s="17" t="s">
        <v>130</v>
      </c>
      <c r="AD124" s="20" t="s">
        <v>128</v>
      </c>
      <c r="AE124" s="3" t="s">
        <v>129</v>
      </c>
      <c r="AF124" s="3" t="s">
        <v>130</v>
      </c>
      <c r="AH124" s="3" t="s">
        <v>135</v>
      </c>
      <c r="AI124" s="17" t="s">
        <v>136</v>
      </c>
      <c r="AJ124" s="20" t="s">
        <v>135</v>
      </c>
      <c r="AK124" s="3" t="s">
        <v>136</v>
      </c>
    </row>
    <row r="125" spans="1:37" ht="12.75" customHeight="1" x14ac:dyDescent="0.2">
      <c r="A125" s="47" t="s">
        <v>12</v>
      </c>
      <c r="B125" s="64" t="s">
        <v>166</v>
      </c>
      <c r="C125" s="37"/>
      <c r="D125" s="30"/>
      <c r="E125" s="37"/>
      <c r="F125" s="66"/>
      <c r="G125" s="39">
        <f t="shared" ref="G125:G142" si="134">E125+F125</f>
        <v>0</v>
      </c>
      <c r="H125" s="39">
        <f t="shared" ref="H125:H142" si="135">C125-G125</f>
        <v>0</v>
      </c>
      <c r="I125" s="185" t="str">
        <f t="shared" ref="I125:I142" si="136">IF(AND($C125="",$E125="",$F125=""),"",IF(AND(OR($C125&lt;&gt;"",$G125&lt;&gt;""),OR(J125="",K125="")),"Sélectionnez! -&gt;",""))</f>
        <v/>
      </c>
      <c r="J125" s="40"/>
      <c r="K125" s="40"/>
      <c r="L125" s="4" t="str">
        <f t="shared" ref="L125:L142" si="137">IF(J125=K125,"-", "Changement de répartition")</f>
        <v>-</v>
      </c>
      <c r="M125" s="185" t="str">
        <f t="shared" ref="M125:M142" si="138">IF(AND($C125="",$E125="",$F125=""),"",IF(AND(OR($C125&lt;&gt;"",$G125&lt;&gt;""),OR(N125="",O125="")),"Sélectionnez! -&gt;",""))</f>
        <v/>
      </c>
      <c r="N125" s="40" t="s">
        <v>135</v>
      </c>
      <c r="O125" s="40" t="s">
        <v>135</v>
      </c>
      <c r="P125" s="4" t="str">
        <f t="shared" ref="P125:P142" si="139">IF(N125=O125,"-","Changement d'origine")</f>
        <v>-</v>
      </c>
      <c r="Q125" s="61"/>
      <c r="R125" s="61"/>
      <c r="S125" s="61"/>
      <c r="T125" s="61"/>
      <c r="U125" s="61"/>
      <c r="V125" s="61"/>
      <c r="W125" s="61"/>
      <c r="X125" s="61"/>
      <c r="Y125" s="61"/>
      <c r="Z125" s="61"/>
      <c r="AA125" s="4" t="str">
        <f t="shared" ref="AA125:AA142" si="140">IF(J125="Interne",C125,"-")</f>
        <v>-</v>
      </c>
      <c r="AB125" s="4" t="str">
        <f t="shared" ref="AB125:AB142" si="141">IF(J125="Apparenté",C125,"-")</f>
        <v>-</v>
      </c>
      <c r="AC125" s="18" t="str">
        <f t="shared" ref="AC125:AC142" si="142">IF(J125="Externe",C125,"-")</f>
        <v>-</v>
      </c>
      <c r="AD125" s="21" t="str">
        <f t="shared" ref="AD125:AD142" si="143">IF(K125="Interne",G125,"-")</f>
        <v>-</v>
      </c>
      <c r="AE125" s="4" t="str">
        <f t="shared" ref="AE125:AE142" si="144">IF(K125="Apparenté",G125,"-")</f>
        <v>-</v>
      </c>
      <c r="AF125" s="4" t="str">
        <f t="shared" ref="AF125:AF142" si="145">IF(K125="Externe",G125,"-")</f>
        <v>-</v>
      </c>
      <c r="AH125" s="4" t="str">
        <f t="shared" ref="AH125:AH142" si="146">IF($N125="Canadien",IF($C125="","-",$C125),"-")</f>
        <v>-</v>
      </c>
      <c r="AI125" s="18" t="str">
        <f t="shared" ref="AI125:AI142" si="147">IF($N125="Non-Canadien",IF($C125="","-",$C125),"-")</f>
        <v>-</v>
      </c>
      <c r="AJ125" s="21" t="str">
        <f t="shared" ref="AJ125:AJ142" si="148">IF($O125="Canadien",IF($G125=0,"-",$G125),"-")</f>
        <v>-</v>
      </c>
      <c r="AK125" s="4" t="str">
        <f t="shared" ref="AK125:AK142" si="149">IF($O125="Non-Canadien",IF($G125=0,"-",$G125),"-")</f>
        <v>-</v>
      </c>
    </row>
    <row r="126" spans="1:37" ht="12.75" customHeight="1" x14ac:dyDescent="0.2">
      <c r="A126" s="47"/>
      <c r="B126" s="64"/>
      <c r="C126" s="37"/>
      <c r="D126" s="30"/>
      <c r="E126" s="37"/>
      <c r="F126" s="66"/>
      <c r="G126" s="39">
        <f t="shared" si="134"/>
        <v>0</v>
      </c>
      <c r="H126" s="39">
        <f t="shared" si="135"/>
        <v>0</v>
      </c>
      <c r="I126" s="185" t="str">
        <f t="shared" si="136"/>
        <v/>
      </c>
      <c r="J126" s="40"/>
      <c r="K126" s="40"/>
      <c r="L126" s="4" t="str">
        <f t="shared" si="137"/>
        <v>-</v>
      </c>
      <c r="M126" s="185" t="str">
        <f t="shared" si="138"/>
        <v/>
      </c>
      <c r="N126" s="40" t="s">
        <v>135</v>
      </c>
      <c r="O126" s="40" t="s">
        <v>135</v>
      </c>
      <c r="P126" s="4" t="str">
        <f t="shared" si="139"/>
        <v>-</v>
      </c>
      <c r="Q126" s="61"/>
      <c r="R126" s="61"/>
      <c r="S126" s="61"/>
      <c r="T126" s="61"/>
      <c r="U126" s="61"/>
      <c r="V126" s="61"/>
      <c r="W126" s="61"/>
      <c r="X126" s="61"/>
      <c r="Y126" s="61"/>
      <c r="Z126" s="61"/>
      <c r="AA126" s="4" t="str">
        <f t="shared" si="140"/>
        <v>-</v>
      </c>
      <c r="AB126" s="4" t="str">
        <f t="shared" si="141"/>
        <v>-</v>
      </c>
      <c r="AC126" s="18" t="str">
        <f t="shared" si="142"/>
        <v>-</v>
      </c>
      <c r="AD126" s="21" t="str">
        <f t="shared" si="143"/>
        <v>-</v>
      </c>
      <c r="AE126" s="4" t="str">
        <f t="shared" si="144"/>
        <v>-</v>
      </c>
      <c r="AF126" s="4" t="str">
        <f t="shared" si="145"/>
        <v>-</v>
      </c>
      <c r="AH126" s="4" t="str">
        <f t="shared" si="146"/>
        <v>-</v>
      </c>
      <c r="AI126" s="18" t="str">
        <f t="shared" si="147"/>
        <v>-</v>
      </c>
      <c r="AJ126" s="21" t="str">
        <f t="shared" si="148"/>
        <v>-</v>
      </c>
      <c r="AK126" s="4" t="str">
        <f t="shared" si="149"/>
        <v>-</v>
      </c>
    </row>
    <row r="127" spans="1:37" ht="12.75" customHeight="1" x14ac:dyDescent="0.2">
      <c r="A127" s="47"/>
      <c r="B127" s="64"/>
      <c r="C127" s="37"/>
      <c r="D127" s="30"/>
      <c r="E127" s="37"/>
      <c r="F127" s="66"/>
      <c r="G127" s="39">
        <f t="shared" si="134"/>
        <v>0</v>
      </c>
      <c r="H127" s="39">
        <f t="shared" si="135"/>
        <v>0</v>
      </c>
      <c r="I127" s="185" t="str">
        <f t="shared" si="136"/>
        <v/>
      </c>
      <c r="J127" s="40"/>
      <c r="K127" s="40"/>
      <c r="L127" s="4" t="str">
        <f t="shared" si="137"/>
        <v>-</v>
      </c>
      <c r="M127" s="185" t="str">
        <f t="shared" si="138"/>
        <v/>
      </c>
      <c r="N127" s="40" t="s">
        <v>135</v>
      </c>
      <c r="O127" s="40" t="s">
        <v>135</v>
      </c>
      <c r="P127" s="4" t="str">
        <f t="shared" si="139"/>
        <v>-</v>
      </c>
      <c r="Q127" s="61"/>
      <c r="R127" s="61"/>
      <c r="S127" s="61"/>
      <c r="T127" s="61"/>
      <c r="U127" s="61"/>
      <c r="V127" s="61"/>
      <c r="W127" s="61"/>
      <c r="X127" s="61"/>
      <c r="Y127" s="61"/>
      <c r="Z127" s="61"/>
      <c r="AA127" s="4" t="str">
        <f t="shared" si="140"/>
        <v>-</v>
      </c>
      <c r="AB127" s="4" t="str">
        <f t="shared" si="141"/>
        <v>-</v>
      </c>
      <c r="AC127" s="18" t="str">
        <f t="shared" si="142"/>
        <v>-</v>
      </c>
      <c r="AD127" s="21" t="str">
        <f t="shared" si="143"/>
        <v>-</v>
      </c>
      <c r="AE127" s="4" t="str">
        <f t="shared" si="144"/>
        <v>-</v>
      </c>
      <c r="AF127" s="4" t="str">
        <f t="shared" si="145"/>
        <v>-</v>
      </c>
      <c r="AH127" s="4" t="str">
        <f t="shared" si="146"/>
        <v>-</v>
      </c>
      <c r="AI127" s="18" t="str">
        <f t="shared" si="147"/>
        <v>-</v>
      </c>
      <c r="AJ127" s="21" t="str">
        <f t="shared" si="148"/>
        <v>-</v>
      </c>
      <c r="AK127" s="4" t="str">
        <f t="shared" si="149"/>
        <v>-</v>
      </c>
    </row>
    <row r="128" spans="1:37" ht="12.75" customHeight="1" x14ac:dyDescent="0.2">
      <c r="A128" s="47"/>
      <c r="B128" s="64"/>
      <c r="C128" s="37"/>
      <c r="D128" s="30"/>
      <c r="E128" s="37"/>
      <c r="F128" s="66"/>
      <c r="G128" s="39">
        <f t="shared" si="134"/>
        <v>0</v>
      </c>
      <c r="H128" s="39">
        <f t="shared" si="135"/>
        <v>0</v>
      </c>
      <c r="I128" s="185" t="str">
        <f t="shared" si="136"/>
        <v/>
      </c>
      <c r="J128" s="40"/>
      <c r="K128" s="40"/>
      <c r="L128" s="4" t="str">
        <f t="shared" si="137"/>
        <v>-</v>
      </c>
      <c r="M128" s="185" t="str">
        <f t="shared" si="138"/>
        <v/>
      </c>
      <c r="N128" s="40" t="s">
        <v>135</v>
      </c>
      <c r="O128" s="40" t="s">
        <v>135</v>
      </c>
      <c r="P128" s="4" t="str">
        <f t="shared" si="139"/>
        <v>-</v>
      </c>
      <c r="Q128" s="61"/>
      <c r="R128" s="61"/>
      <c r="S128" s="61"/>
      <c r="T128" s="61"/>
      <c r="U128" s="61"/>
      <c r="V128" s="61"/>
      <c r="W128" s="61"/>
      <c r="X128" s="61"/>
      <c r="Y128" s="61"/>
      <c r="Z128" s="61"/>
      <c r="AA128" s="4" t="str">
        <f t="shared" si="140"/>
        <v>-</v>
      </c>
      <c r="AB128" s="4" t="str">
        <f t="shared" si="141"/>
        <v>-</v>
      </c>
      <c r="AC128" s="18" t="str">
        <f t="shared" si="142"/>
        <v>-</v>
      </c>
      <c r="AD128" s="21" t="str">
        <f t="shared" si="143"/>
        <v>-</v>
      </c>
      <c r="AE128" s="4" t="str">
        <f t="shared" si="144"/>
        <v>-</v>
      </c>
      <c r="AF128" s="4" t="str">
        <f t="shared" si="145"/>
        <v>-</v>
      </c>
      <c r="AH128" s="4" t="str">
        <f t="shared" si="146"/>
        <v>-</v>
      </c>
      <c r="AI128" s="18" t="str">
        <f t="shared" si="147"/>
        <v>-</v>
      </c>
      <c r="AJ128" s="21" t="str">
        <f t="shared" si="148"/>
        <v>-</v>
      </c>
      <c r="AK128" s="4" t="str">
        <f t="shared" si="149"/>
        <v>-</v>
      </c>
    </row>
    <row r="129" spans="1:37" ht="12.75" customHeight="1" x14ac:dyDescent="0.2">
      <c r="A129" s="47" t="s">
        <v>82</v>
      </c>
      <c r="B129" s="64" t="s">
        <v>246</v>
      </c>
      <c r="C129" s="37"/>
      <c r="D129" s="30"/>
      <c r="E129" s="37"/>
      <c r="F129" s="66"/>
      <c r="G129" s="39">
        <f t="shared" si="134"/>
        <v>0</v>
      </c>
      <c r="H129" s="39">
        <f t="shared" si="135"/>
        <v>0</v>
      </c>
      <c r="I129" s="185" t="str">
        <f t="shared" si="136"/>
        <v/>
      </c>
      <c r="J129" s="40"/>
      <c r="K129" s="40"/>
      <c r="L129" s="4" t="str">
        <f t="shared" si="137"/>
        <v>-</v>
      </c>
      <c r="M129" s="185" t="str">
        <f t="shared" si="138"/>
        <v/>
      </c>
      <c r="N129" s="40" t="s">
        <v>135</v>
      </c>
      <c r="O129" s="40" t="s">
        <v>135</v>
      </c>
      <c r="P129" s="4" t="str">
        <f t="shared" si="139"/>
        <v>-</v>
      </c>
      <c r="Q129" s="61"/>
      <c r="R129" s="61"/>
      <c r="S129" s="61"/>
      <c r="T129" s="61"/>
      <c r="U129" s="61"/>
      <c r="V129" s="61"/>
      <c r="W129" s="61"/>
      <c r="X129" s="61"/>
      <c r="Y129" s="61"/>
      <c r="Z129" s="61"/>
      <c r="AA129" s="4" t="str">
        <f t="shared" si="140"/>
        <v>-</v>
      </c>
      <c r="AB129" s="4" t="str">
        <f t="shared" si="141"/>
        <v>-</v>
      </c>
      <c r="AC129" s="18" t="str">
        <f t="shared" si="142"/>
        <v>-</v>
      </c>
      <c r="AD129" s="21" t="str">
        <f t="shared" si="143"/>
        <v>-</v>
      </c>
      <c r="AE129" s="4" t="str">
        <f t="shared" si="144"/>
        <v>-</v>
      </c>
      <c r="AF129" s="4" t="str">
        <f t="shared" si="145"/>
        <v>-</v>
      </c>
      <c r="AH129" s="4" t="str">
        <f t="shared" si="146"/>
        <v>-</v>
      </c>
      <c r="AI129" s="18" t="str">
        <f t="shared" si="147"/>
        <v>-</v>
      </c>
      <c r="AJ129" s="21" t="str">
        <f t="shared" si="148"/>
        <v>-</v>
      </c>
      <c r="AK129" s="4" t="str">
        <f t="shared" si="149"/>
        <v>-</v>
      </c>
    </row>
    <row r="130" spans="1:37" ht="12.75" customHeight="1" x14ac:dyDescent="0.2">
      <c r="A130" s="47"/>
      <c r="B130" s="64"/>
      <c r="C130" s="37"/>
      <c r="D130" s="30"/>
      <c r="E130" s="37"/>
      <c r="F130" s="66"/>
      <c r="G130" s="39">
        <f t="shared" si="134"/>
        <v>0</v>
      </c>
      <c r="H130" s="39">
        <f t="shared" si="135"/>
        <v>0</v>
      </c>
      <c r="I130" s="185" t="str">
        <f t="shared" si="136"/>
        <v/>
      </c>
      <c r="J130" s="40"/>
      <c r="K130" s="40"/>
      <c r="L130" s="4" t="str">
        <f t="shared" si="137"/>
        <v>-</v>
      </c>
      <c r="M130" s="185" t="str">
        <f t="shared" si="138"/>
        <v/>
      </c>
      <c r="N130" s="40" t="s">
        <v>135</v>
      </c>
      <c r="O130" s="40" t="s">
        <v>135</v>
      </c>
      <c r="P130" s="4" t="str">
        <f t="shared" si="139"/>
        <v>-</v>
      </c>
      <c r="Q130" s="61"/>
      <c r="R130" s="61"/>
      <c r="S130" s="61"/>
      <c r="T130" s="61"/>
      <c r="U130" s="61"/>
      <c r="V130" s="61"/>
      <c r="W130" s="61"/>
      <c r="X130" s="61"/>
      <c r="Y130" s="61"/>
      <c r="Z130" s="61"/>
      <c r="AA130" s="4" t="str">
        <f t="shared" si="140"/>
        <v>-</v>
      </c>
      <c r="AB130" s="4" t="str">
        <f t="shared" si="141"/>
        <v>-</v>
      </c>
      <c r="AC130" s="18" t="str">
        <f t="shared" si="142"/>
        <v>-</v>
      </c>
      <c r="AD130" s="21" t="str">
        <f t="shared" si="143"/>
        <v>-</v>
      </c>
      <c r="AE130" s="4" t="str">
        <f t="shared" si="144"/>
        <v>-</v>
      </c>
      <c r="AF130" s="4" t="str">
        <f t="shared" si="145"/>
        <v>-</v>
      </c>
      <c r="AH130" s="4" t="str">
        <f t="shared" si="146"/>
        <v>-</v>
      </c>
      <c r="AI130" s="18" t="str">
        <f t="shared" si="147"/>
        <v>-</v>
      </c>
      <c r="AJ130" s="21" t="str">
        <f t="shared" si="148"/>
        <v>-</v>
      </c>
      <c r="AK130" s="4" t="str">
        <f t="shared" si="149"/>
        <v>-</v>
      </c>
    </row>
    <row r="131" spans="1:37" ht="12.75" customHeight="1" x14ac:dyDescent="0.2">
      <c r="A131" s="47" t="s">
        <v>13</v>
      </c>
      <c r="B131" s="64" t="s">
        <v>167</v>
      </c>
      <c r="C131" s="37"/>
      <c r="D131" s="30"/>
      <c r="E131" s="37"/>
      <c r="F131" s="66"/>
      <c r="G131" s="39">
        <f t="shared" si="134"/>
        <v>0</v>
      </c>
      <c r="H131" s="39">
        <f t="shared" si="135"/>
        <v>0</v>
      </c>
      <c r="I131" s="185" t="str">
        <f t="shared" si="136"/>
        <v/>
      </c>
      <c r="J131" s="40"/>
      <c r="K131" s="40"/>
      <c r="L131" s="4" t="str">
        <f t="shared" si="137"/>
        <v>-</v>
      </c>
      <c r="M131" s="185" t="str">
        <f t="shared" si="138"/>
        <v/>
      </c>
      <c r="N131" s="40" t="s">
        <v>135</v>
      </c>
      <c r="O131" s="40" t="s">
        <v>135</v>
      </c>
      <c r="P131" s="4" t="str">
        <f t="shared" si="139"/>
        <v>-</v>
      </c>
      <c r="Q131" s="61"/>
      <c r="R131" s="61"/>
      <c r="S131" s="61"/>
      <c r="T131" s="61"/>
      <c r="U131" s="61"/>
      <c r="V131" s="61"/>
      <c r="W131" s="61"/>
      <c r="X131" s="61"/>
      <c r="Y131" s="61"/>
      <c r="Z131" s="61"/>
      <c r="AA131" s="4" t="str">
        <f t="shared" si="140"/>
        <v>-</v>
      </c>
      <c r="AB131" s="4" t="str">
        <f t="shared" si="141"/>
        <v>-</v>
      </c>
      <c r="AC131" s="18" t="str">
        <f t="shared" si="142"/>
        <v>-</v>
      </c>
      <c r="AD131" s="21" t="str">
        <f t="shared" si="143"/>
        <v>-</v>
      </c>
      <c r="AE131" s="4" t="str">
        <f t="shared" si="144"/>
        <v>-</v>
      </c>
      <c r="AF131" s="4" t="str">
        <f t="shared" si="145"/>
        <v>-</v>
      </c>
      <c r="AH131" s="4" t="str">
        <f t="shared" si="146"/>
        <v>-</v>
      </c>
      <c r="AI131" s="18" t="str">
        <f t="shared" si="147"/>
        <v>-</v>
      </c>
      <c r="AJ131" s="21" t="str">
        <f t="shared" si="148"/>
        <v>-</v>
      </c>
      <c r="AK131" s="4" t="str">
        <f t="shared" si="149"/>
        <v>-</v>
      </c>
    </row>
    <row r="132" spans="1:37" ht="12.75" customHeight="1" x14ac:dyDescent="0.2">
      <c r="A132" s="47"/>
      <c r="B132" s="64"/>
      <c r="C132" s="37"/>
      <c r="D132" s="30"/>
      <c r="E132" s="37"/>
      <c r="F132" s="66"/>
      <c r="G132" s="39">
        <f t="shared" si="134"/>
        <v>0</v>
      </c>
      <c r="H132" s="39">
        <f t="shared" si="135"/>
        <v>0</v>
      </c>
      <c r="I132" s="185" t="str">
        <f t="shared" si="136"/>
        <v/>
      </c>
      <c r="J132" s="40"/>
      <c r="K132" s="40"/>
      <c r="L132" s="4" t="str">
        <f t="shared" si="137"/>
        <v>-</v>
      </c>
      <c r="M132" s="185" t="str">
        <f t="shared" si="138"/>
        <v/>
      </c>
      <c r="N132" s="40" t="s">
        <v>135</v>
      </c>
      <c r="O132" s="40" t="s">
        <v>135</v>
      </c>
      <c r="P132" s="4" t="str">
        <f t="shared" si="139"/>
        <v>-</v>
      </c>
      <c r="Q132" s="61"/>
      <c r="R132" s="61"/>
      <c r="S132" s="61"/>
      <c r="T132" s="61"/>
      <c r="U132" s="61"/>
      <c r="V132" s="61"/>
      <c r="W132" s="61"/>
      <c r="X132" s="61"/>
      <c r="Y132" s="61"/>
      <c r="Z132" s="61"/>
      <c r="AA132" s="4" t="str">
        <f t="shared" si="140"/>
        <v>-</v>
      </c>
      <c r="AB132" s="4" t="str">
        <f t="shared" si="141"/>
        <v>-</v>
      </c>
      <c r="AC132" s="18" t="str">
        <f t="shared" si="142"/>
        <v>-</v>
      </c>
      <c r="AD132" s="21" t="str">
        <f t="shared" si="143"/>
        <v>-</v>
      </c>
      <c r="AE132" s="4" t="str">
        <f t="shared" si="144"/>
        <v>-</v>
      </c>
      <c r="AF132" s="4" t="str">
        <f t="shared" si="145"/>
        <v>-</v>
      </c>
      <c r="AH132" s="4" t="str">
        <f t="shared" si="146"/>
        <v>-</v>
      </c>
      <c r="AI132" s="18" t="str">
        <f t="shared" si="147"/>
        <v>-</v>
      </c>
      <c r="AJ132" s="21" t="str">
        <f t="shared" si="148"/>
        <v>-</v>
      </c>
      <c r="AK132" s="4" t="str">
        <f t="shared" si="149"/>
        <v>-</v>
      </c>
    </row>
    <row r="133" spans="1:37" ht="12.75" customHeight="1" x14ac:dyDescent="0.2">
      <c r="A133" s="47" t="s">
        <v>83</v>
      </c>
      <c r="B133" s="64" t="s">
        <v>168</v>
      </c>
      <c r="C133" s="37"/>
      <c r="D133" s="30"/>
      <c r="E133" s="37"/>
      <c r="F133" s="66"/>
      <c r="G133" s="39">
        <f t="shared" si="134"/>
        <v>0</v>
      </c>
      <c r="H133" s="39">
        <f t="shared" si="135"/>
        <v>0</v>
      </c>
      <c r="I133" s="185" t="str">
        <f t="shared" si="136"/>
        <v/>
      </c>
      <c r="J133" s="40"/>
      <c r="K133" s="40"/>
      <c r="L133" s="4" t="str">
        <f t="shared" si="137"/>
        <v>-</v>
      </c>
      <c r="M133" s="185" t="str">
        <f t="shared" si="138"/>
        <v/>
      </c>
      <c r="N133" s="40" t="s">
        <v>135</v>
      </c>
      <c r="O133" s="40" t="s">
        <v>135</v>
      </c>
      <c r="P133" s="4" t="str">
        <f t="shared" si="139"/>
        <v>-</v>
      </c>
      <c r="Q133" s="61"/>
      <c r="R133" s="61"/>
      <c r="S133" s="61"/>
      <c r="T133" s="61"/>
      <c r="U133" s="61"/>
      <c r="V133" s="61"/>
      <c r="W133" s="61"/>
      <c r="X133" s="61"/>
      <c r="Y133" s="61"/>
      <c r="Z133" s="61"/>
      <c r="AA133" s="4" t="str">
        <f t="shared" si="140"/>
        <v>-</v>
      </c>
      <c r="AB133" s="4" t="str">
        <f t="shared" si="141"/>
        <v>-</v>
      </c>
      <c r="AC133" s="18" t="str">
        <f t="shared" si="142"/>
        <v>-</v>
      </c>
      <c r="AD133" s="21" t="str">
        <f t="shared" si="143"/>
        <v>-</v>
      </c>
      <c r="AE133" s="4" t="str">
        <f t="shared" si="144"/>
        <v>-</v>
      </c>
      <c r="AF133" s="4" t="str">
        <f t="shared" si="145"/>
        <v>-</v>
      </c>
      <c r="AH133" s="4" t="str">
        <f t="shared" si="146"/>
        <v>-</v>
      </c>
      <c r="AI133" s="18" t="str">
        <f t="shared" si="147"/>
        <v>-</v>
      </c>
      <c r="AJ133" s="21" t="str">
        <f t="shared" si="148"/>
        <v>-</v>
      </c>
      <c r="AK133" s="4" t="str">
        <f t="shared" si="149"/>
        <v>-</v>
      </c>
    </row>
    <row r="134" spans="1:37" ht="12.75" customHeight="1" x14ac:dyDescent="0.2">
      <c r="A134" s="47" t="s">
        <v>84</v>
      </c>
      <c r="B134" s="64" t="s">
        <v>169</v>
      </c>
      <c r="C134" s="37"/>
      <c r="D134" s="30"/>
      <c r="E134" s="37"/>
      <c r="F134" s="66"/>
      <c r="G134" s="39">
        <f t="shared" si="134"/>
        <v>0</v>
      </c>
      <c r="H134" s="39">
        <f t="shared" si="135"/>
        <v>0</v>
      </c>
      <c r="I134" s="185" t="str">
        <f t="shared" si="136"/>
        <v/>
      </c>
      <c r="J134" s="40"/>
      <c r="K134" s="40"/>
      <c r="L134" s="4" t="str">
        <f t="shared" si="137"/>
        <v>-</v>
      </c>
      <c r="M134" s="185" t="str">
        <f t="shared" si="138"/>
        <v/>
      </c>
      <c r="N134" s="40" t="s">
        <v>135</v>
      </c>
      <c r="O134" s="40" t="s">
        <v>135</v>
      </c>
      <c r="P134" s="4" t="str">
        <f t="shared" si="139"/>
        <v>-</v>
      </c>
      <c r="Q134" s="61"/>
      <c r="R134" s="61"/>
      <c r="S134" s="61"/>
      <c r="T134" s="61"/>
      <c r="U134" s="61"/>
      <c r="V134" s="61"/>
      <c r="W134" s="61"/>
      <c r="X134" s="61"/>
      <c r="Y134" s="61"/>
      <c r="Z134" s="61"/>
      <c r="AA134" s="4" t="str">
        <f t="shared" si="140"/>
        <v>-</v>
      </c>
      <c r="AB134" s="4" t="str">
        <f t="shared" si="141"/>
        <v>-</v>
      </c>
      <c r="AC134" s="18" t="str">
        <f t="shared" si="142"/>
        <v>-</v>
      </c>
      <c r="AD134" s="21" t="str">
        <f t="shared" si="143"/>
        <v>-</v>
      </c>
      <c r="AE134" s="4" t="str">
        <f t="shared" si="144"/>
        <v>-</v>
      </c>
      <c r="AF134" s="4" t="str">
        <f t="shared" si="145"/>
        <v>-</v>
      </c>
      <c r="AH134" s="4" t="str">
        <f t="shared" si="146"/>
        <v>-</v>
      </c>
      <c r="AI134" s="18" t="str">
        <f t="shared" si="147"/>
        <v>-</v>
      </c>
      <c r="AJ134" s="21" t="str">
        <f t="shared" si="148"/>
        <v>-</v>
      </c>
      <c r="AK134" s="4" t="str">
        <f t="shared" si="149"/>
        <v>-</v>
      </c>
    </row>
    <row r="135" spans="1:37" ht="12.75" customHeight="1" x14ac:dyDescent="0.2">
      <c r="A135" s="47"/>
      <c r="B135" s="64"/>
      <c r="C135" s="37"/>
      <c r="D135" s="30"/>
      <c r="E135" s="37"/>
      <c r="F135" s="66"/>
      <c r="G135" s="39">
        <f t="shared" si="134"/>
        <v>0</v>
      </c>
      <c r="H135" s="39">
        <f t="shared" si="135"/>
        <v>0</v>
      </c>
      <c r="I135" s="185" t="str">
        <f t="shared" si="136"/>
        <v/>
      </c>
      <c r="J135" s="40"/>
      <c r="K135" s="40"/>
      <c r="L135" s="4" t="str">
        <f t="shared" si="137"/>
        <v>-</v>
      </c>
      <c r="M135" s="185" t="str">
        <f t="shared" si="138"/>
        <v/>
      </c>
      <c r="N135" s="40" t="s">
        <v>135</v>
      </c>
      <c r="O135" s="40" t="s">
        <v>135</v>
      </c>
      <c r="P135" s="4" t="str">
        <f t="shared" si="139"/>
        <v>-</v>
      </c>
      <c r="Q135" s="61"/>
      <c r="R135" s="61"/>
      <c r="S135" s="61"/>
      <c r="T135" s="61"/>
      <c r="U135" s="61"/>
      <c r="V135" s="61"/>
      <c r="W135" s="61"/>
      <c r="X135" s="61"/>
      <c r="Y135" s="61"/>
      <c r="Z135" s="61"/>
      <c r="AA135" s="4" t="str">
        <f t="shared" si="140"/>
        <v>-</v>
      </c>
      <c r="AB135" s="4" t="str">
        <f t="shared" si="141"/>
        <v>-</v>
      </c>
      <c r="AC135" s="18" t="str">
        <f t="shared" si="142"/>
        <v>-</v>
      </c>
      <c r="AD135" s="21" t="str">
        <f t="shared" si="143"/>
        <v>-</v>
      </c>
      <c r="AE135" s="4" t="str">
        <f t="shared" si="144"/>
        <v>-</v>
      </c>
      <c r="AF135" s="4" t="str">
        <f t="shared" si="145"/>
        <v>-</v>
      </c>
      <c r="AH135" s="4" t="str">
        <f t="shared" si="146"/>
        <v>-</v>
      </c>
      <c r="AI135" s="18" t="str">
        <f t="shared" si="147"/>
        <v>-</v>
      </c>
      <c r="AJ135" s="21" t="str">
        <f t="shared" si="148"/>
        <v>-</v>
      </c>
      <c r="AK135" s="4" t="str">
        <f t="shared" si="149"/>
        <v>-</v>
      </c>
    </row>
    <row r="136" spans="1:37" ht="12.75" customHeight="1" x14ac:dyDescent="0.2">
      <c r="A136" s="47"/>
      <c r="B136" s="64"/>
      <c r="C136" s="37"/>
      <c r="D136" s="30"/>
      <c r="E136" s="37"/>
      <c r="F136" s="66"/>
      <c r="G136" s="39">
        <f t="shared" si="134"/>
        <v>0</v>
      </c>
      <c r="H136" s="39">
        <f t="shared" si="135"/>
        <v>0</v>
      </c>
      <c r="I136" s="185" t="str">
        <f t="shared" si="136"/>
        <v/>
      </c>
      <c r="J136" s="40"/>
      <c r="K136" s="40"/>
      <c r="L136" s="4" t="str">
        <f t="shared" si="137"/>
        <v>-</v>
      </c>
      <c r="M136" s="185" t="str">
        <f t="shared" si="138"/>
        <v/>
      </c>
      <c r="N136" s="40" t="s">
        <v>135</v>
      </c>
      <c r="O136" s="40" t="s">
        <v>135</v>
      </c>
      <c r="P136" s="4" t="str">
        <f t="shared" si="139"/>
        <v>-</v>
      </c>
      <c r="Q136" s="61"/>
      <c r="R136" s="61"/>
      <c r="S136" s="61"/>
      <c r="T136" s="61"/>
      <c r="U136" s="61"/>
      <c r="V136" s="61"/>
      <c r="W136" s="61"/>
      <c r="X136" s="61"/>
      <c r="Y136" s="61"/>
      <c r="Z136" s="61"/>
      <c r="AA136" s="4" t="str">
        <f t="shared" si="140"/>
        <v>-</v>
      </c>
      <c r="AB136" s="4" t="str">
        <f t="shared" si="141"/>
        <v>-</v>
      </c>
      <c r="AC136" s="18" t="str">
        <f t="shared" si="142"/>
        <v>-</v>
      </c>
      <c r="AD136" s="21" t="str">
        <f t="shared" si="143"/>
        <v>-</v>
      </c>
      <c r="AE136" s="4" t="str">
        <f t="shared" si="144"/>
        <v>-</v>
      </c>
      <c r="AF136" s="4" t="str">
        <f t="shared" si="145"/>
        <v>-</v>
      </c>
      <c r="AH136" s="4" t="str">
        <f t="shared" si="146"/>
        <v>-</v>
      </c>
      <c r="AI136" s="18" t="str">
        <f t="shared" si="147"/>
        <v>-</v>
      </c>
      <c r="AJ136" s="21" t="str">
        <f t="shared" si="148"/>
        <v>-</v>
      </c>
      <c r="AK136" s="4" t="str">
        <f t="shared" si="149"/>
        <v>-</v>
      </c>
    </row>
    <row r="137" spans="1:37" ht="12.75" customHeight="1" x14ac:dyDescent="0.2">
      <c r="A137" s="47"/>
      <c r="B137" s="64"/>
      <c r="C137" s="37"/>
      <c r="D137" s="30"/>
      <c r="E137" s="37"/>
      <c r="F137" s="66"/>
      <c r="G137" s="39">
        <f t="shared" si="134"/>
        <v>0</v>
      </c>
      <c r="H137" s="39">
        <f t="shared" si="135"/>
        <v>0</v>
      </c>
      <c r="I137" s="185" t="str">
        <f t="shared" si="136"/>
        <v/>
      </c>
      <c r="J137" s="40"/>
      <c r="K137" s="40"/>
      <c r="L137" s="4" t="str">
        <f t="shared" si="137"/>
        <v>-</v>
      </c>
      <c r="M137" s="185" t="str">
        <f t="shared" si="138"/>
        <v/>
      </c>
      <c r="N137" s="40" t="s">
        <v>135</v>
      </c>
      <c r="O137" s="40" t="s">
        <v>135</v>
      </c>
      <c r="P137" s="4" t="str">
        <f t="shared" si="139"/>
        <v>-</v>
      </c>
      <c r="Q137" s="61"/>
      <c r="R137" s="61"/>
      <c r="S137" s="61"/>
      <c r="T137" s="61"/>
      <c r="U137" s="61"/>
      <c r="V137" s="61"/>
      <c r="W137" s="61"/>
      <c r="X137" s="61"/>
      <c r="Y137" s="61"/>
      <c r="Z137" s="61"/>
      <c r="AA137" s="4" t="str">
        <f t="shared" si="140"/>
        <v>-</v>
      </c>
      <c r="AB137" s="4" t="str">
        <f t="shared" si="141"/>
        <v>-</v>
      </c>
      <c r="AC137" s="18" t="str">
        <f t="shared" si="142"/>
        <v>-</v>
      </c>
      <c r="AD137" s="21" t="str">
        <f t="shared" si="143"/>
        <v>-</v>
      </c>
      <c r="AE137" s="4" t="str">
        <f t="shared" si="144"/>
        <v>-</v>
      </c>
      <c r="AF137" s="4" t="str">
        <f t="shared" si="145"/>
        <v>-</v>
      </c>
      <c r="AH137" s="4" t="str">
        <f t="shared" si="146"/>
        <v>-</v>
      </c>
      <c r="AI137" s="18" t="str">
        <f t="shared" si="147"/>
        <v>-</v>
      </c>
      <c r="AJ137" s="21" t="str">
        <f t="shared" si="148"/>
        <v>-</v>
      </c>
      <c r="AK137" s="4" t="str">
        <f t="shared" si="149"/>
        <v>-</v>
      </c>
    </row>
    <row r="138" spans="1:37" ht="12.75" customHeight="1" x14ac:dyDescent="0.2">
      <c r="A138" s="47"/>
      <c r="B138" s="64"/>
      <c r="C138" s="37"/>
      <c r="D138" s="30"/>
      <c r="E138" s="37"/>
      <c r="F138" s="66"/>
      <c r="G138" s="39">
        <f t="shared" si="134"/>
        <v>0</v>
      </c>
      <c r="H138" s="39">
        <f t="shared" si="135"/>
        <v>0</v>
      </c>
      <c r="I138" s="185" t="str">
        <f t="shared" si="136"/>
        <v/>
      </c>
      <c r="J138" s="40"/>
      <c r="K138" s="40"/>
      <c r="L138" s="4" t="str">
        <f t="shared" si="137"/>
        <v>-</v>
      </c>
      <c r="M138" s="185" t="str">
        <f t="shared" si="138"/>
        <v/>
      </c>
      <c r="N138" s="40" t="s">
        <v>135</v>
      </c>
      <c r="O138" s="40" t="s">
        <v>135</v>
      </c>
      <c r="P138" s="4" t="str">
        <f t="shared" si="139"/>
        <v>-</v>
      </c>
      <c r="Q138" s="61"/>
      <c r="R138" s="61"/>
      <c r="S138" s="61"/>
      <c r="T138" s="61"/>
      <c r="U138" s="61"/>
      <c r="V138" s="61"/>
      <c r="W138" s="61"/>
      <c r="X138" s="61"/>
      <c r="Y138" s="61"/>
      <c r="Z138" s="61"/>
      <c r="AA138" s="4" t="str">
        <f t="shared" si="140"/>
        <v>-</v>
      </c>
      <c r="AB138" s="4" t="str">
        <f t="shared" si="141"/>
        <v>-</v>
      </c>
      <c r="AC138" s="18" t="str">
        <f t="shared" si="142"/>
        <v>-</v>
      </c>
      <c r="AD138" s="21" t="str">
        <f t="shared" si="143"/>
        <v>-</v>
      </c>
      <c r="AE138" s="4" t="str">
        <f t="shared" si="144"/>
        <v>-</v>
      </c>
      <c r="AF138" s="4" t="str">
        <f t="shared" si="145"/>
        <v>-</v>
      </c>
      <c r="AH138" s="4" t="str">
        <f t="shared" si="146"/>
        <v>-</v>
      </c>
      <c r="AI138" s="18" t="str">
        <f t="shared" si="147"/>
        <v>-</v>
      </c>
      <c r="AJ138" s="21" t="str">
        <f t="shared" si="148"/>
        <v>-</v>
      </c>
      <c r="AK138" s="4" t="str">
        <f t="shared" si="149"/>
        <v>-</v>
      </c>
    </row>
    <row r="139" spans="1:37" ht="12.75" customHeight="1" x14ac:dyDescent="0.2">
      <c r="A139" s="47" t="s">
        <v>14</v>
      </c>
      <c r="B139" s="64" t="s">
        <v>170</v>
      </c>
      <c r="C139" s="37"/>
      <c r="D139" s="30"/>
      <c r="E139" s="37"/>
      <c r="F139" s="66"/>
      <c r="G139" s="39">
        <f t="shared" si="134"/>
        <v>0</v>
      </c>
      <c r="H139" s="39">
        <f t="shared" si="135"/>
        <v>0</v>
      </c>
      <c r="I139" s="185" t="str">
        <f t="shared" si="136"/>
        <v/>
      </c>
      <c r="J139" s="40"/>
      <c r="K139" s="40"/>
      <c r="L139" s="4" t="str">
        <f t="shared" si="137"/>
        <v>-</v>
      </c>
      <c r="M139" s="185" t="str">
        <f t="shared" si="138"/>
        <v/>
      </c>
      <c r="N139" s="40" t="s">
        <v>135</v>
      </c>
      <c r="O139" s="40" t="s">
        <v>135</v>
      </c>
      <c r="P139" s="4" t="str">
        <f t="shared" si="139"/>
        <v>-</v>
      </c>
      <c r="Q139" s="61"/>
      <c r="R139" s="61"/>
      <c r="S139" s="61"/>
      <c r="T139" s="61"/>
      <c r="U139" s="61"/>
      <c r="V139" s="61"/>
      <c r="W139" s="61"/>
      <c r="X139" s="61"/>
      <c r="Y139" s="61"/>
      <c r="Z139" s="61"/>
      <c r="AA139" s="4" t="str">
        <f t="shared" si="140"/>
        <v>-</v>
      </c>
      <c r="AB139" s="4" t="str">
        <f t="shared" si="141"/>
        <v>-</v>
      </c>
      <c r="AC139" s="18" t="str">
        <f t="shared" si="142"/>
        <v>-</v>
      </c>
      <c r="AD139" s="21" t="str">
        <f t="shared" si="143"/>
        <v>-</v>
      </c>
      <c r="AE139" s="4" t="str">
        <f t="shared" si="144"/>
        <v>-</v>
      </c>
      <c r="AF139" s="4" t="str">
        <f t="shared" si="145"/>
        <v>-</v>
      </c>
      <c r="AH139" s="4" t="str">
        <f t="shared" si="146"/>
        <v>-</v>
      </c>
      <c r="AI139" s="18" t="str">
        <f t="shared" si="147"/>
        <v>-</v>
      </c>
      <c r="AJ139" s="21" t="str">
        <f t="shared" si="148"/>
        <v>-</v>
      </c>
      <c r="AK139" s="4" t="str">
        <f t="shared" si="149"/>
        <v>-</v>
      </c>
    </row>
    <row r="140" spans="1:37" ht="12.75" customHeight="1" x14ac:dyDescent="0.2">
      <c r="A140" s="47" t="s">
        <v>85</v>
      </c>
      <c r="B140" s="64" t="s">
        <v>247</v>
      </c>
      <c r="C140" s="37"/>
      <c r="D140" s="30"/>
      <c r="E140" s="37"/>
      <c r="F140" s="66"/>
      <c r="G140" s="39">
        <f t="shared" si="134"/>
        <v>0</v>
      </c>
      <c r="H140" s="39">
        <f t="shared" si="135"/>
        <v>0</v>
      </c>
      <c r="I140" s="185" t="str">
        <f t="shared" si="136"/>
        <v/>
      </c>
      <c r="J140" s="40"/>
      <c r="K140" s="40"/>
      <c r="L140" s="4" t="str">
        <f t="shared" si="137"/>
        <v>-</v>
      </c>
      <c r="M140" s="185" t="str">
        <f t="shared" si="138"/>
        <v/>
      </c>
      <c r="N140" s="40" t="s">
        <v>135</v>
      </c>
      <c r="O140" s="40" t="s">
        <v>135</v>
      </c>
      <c r="P140" s="4" t="str">
        <f t="shared" si="139"/>
        <v>-</v>
      </c>
      <c r="Q140" s="61"/>
      <c r="R140" s="61"/>
      <c r="S140" s="61"/>
      <c r="T140" s="61"/>
      <c r="U140" s="61"/>
      <c r="V140" s="61"/>
      <c r="W140" s="61"/>
      <c r="X140" s="61"/>
      <c r="Y140" s="61"/>
      <c r="Z140" s="61"/>
      <c r="AA140" s="4" t="str">
        <f t="shared" si="140"/>
        <v>-</v>
      </c>
      <c r="AB140" s="4" t="str">
        <f t="shared" si="141"/>
        <v>-</v>
      </c>
      <c r="AC140" s="18" t="str">
        <f t="shared" si="142"/>
        <v>-</v>
      </c>
      <c r="AD140" s="21" t="str">
        <f t="shared" si="143"/>
        <v>-</v>
      </c>
      <c r="AE140" s="4" t="str">
        <f t="shared" si="144"/>
        <v>-</v>
      </c>
      <c r="AF140" s="4" t="str">
        <f t="shared" si="145"/>
        <v>-</v>
      </c>
      <c r="AH140" s="4" t="str">
        <f t="shared" si="146"/>
        <v>-</v>
      </c>
      <c r="AI140" s="18" t="str">
        <f t="shared" si="147"/>
        <v>-</v>
      </c>
      <c r="AJ140" s="21" t="str">
        <f t="shared" si="148"/>
        <v>-</v>
      </c>
      <c r="AK140" s="4" t="str">
        <f t="shared" si="149"/>
        <v>-</v>
      </c>
    </row>
    <row r="141" spans="1:37" ht="12.75" customHeight="1" x14ac:dyDescent="0.2">
      <c r="A141" s="47" t="s">
        <v>15</v>
      </c>
      <c r="B141" s="64" t="s">
        <v>237</v>
      </c>
      <c r="C141" s="37"/>
      <c r="D141" s="30"/>
      <c r="E141" s="37"/>
      <c r="F141" s="66"/>
      <c r="G141" s="39">
        <f t="shared" si="134"/>
        <v>0</v>
      </c>
      <c r="H141" s="39">
        <f t="shared" si="135"/>
        <v>0</v>
      </c>
      <c r="I141" s="185" t="str">
        <f t="shared" si="136"/>
        <v/>
      </c>
      <c r="J141" s="40"/>
      <c r="K141" s="40"/>
      <c r="L141" s="4" t="str">
        <f t="shared" si="137"/>
        <v>-</v>
      </c>
      <c r="M141" s="185" t="str">
        <f t="shared" si="138"/>
        <v/>
      </c>
      <c r="N141" s="40" t="s">
        <v>135</v>
      </c>
      <c r="O141" s="40" t="s">
        <v>135</v>
      </c>
      <c r="P141" s="4" t="str">
        <f t="shared" si="139"/>
        <v>-</v>
      </c>
      <c r="Q141" s="61"/>
      <c r="R141" s="61"/>
      <c r="S141" s="61"/>
      <c r="T141" s="61"/>
      <c r="U141" s="61"/>
      <c r="V141" s="61"/>
      <c r="W141" s="61"/>
      <c r="X141" s="61"/>
      <c r="Y141" s="61"/>
      <c r="Z141" s="61"/>
      <c r="AA141" s="4" t="str">
        <f t="shared" si="140"/>
        <v>-</v>
      </c>
      <c r="AB141" s="4" t="str">
        <f t="shared" si="141"/>
        <v>-</v>
      </c>
      <c r="AC141" s="18" t="str">
        <f t="shared" si="142"/>
        <v>-</v>
      </c>
      <c r="AD141" s="21" t="str">
        <f t="shared" si="143"/>
        <v>-</v>
      </c>
      <c r="AE141" s="4" t="str">
        <f t="shared" si="144"/>
        <v>-</v>
      </c>
      <c r="AF141" s="4" t="str">
        <f t="shared" si="145"/>
        <v>-</v>
      </c>
      <c r="AH141" s="4" t="str">
        <f t="shared" si="146"/>
        <v>-</v>
      </c>
      <c r="AI141" s="18" t="str">
        <f t="shared" si="147"/>
        <v>-</v>
      </c>
      <c r="AJ141" s="21" t="str">
        <f t="shared" si="148"/>
        <v>-</v>
      </c>
      <c r="AK141" s="4" t="str">
        <f t="shared" si="149"/>
        <v>-</v>
      </c>
    </row>
    <row r="142" spans="1:37" ht="12.75" customHeight="1" x14ac:dyDescent="0.2">
      <c r="A142" s="47"/>
      <c r="B142" s="64"/>
      <c r="C142" s="37"/>
      <c r="D142" s="30"/>
      <c r="E142" s="37"/>
      <c r="F142" s="66"/>
      <c r="G142" s="39">
        <f t="shared" si="134"/>
        <v>0</v>
      </c>
      <c r="H142" s="39">
        <f t="shared" si="135"/>
        <v>0</v>
      </c>
      <c r="I142" s="185" t="str">
        <f t="shared" si="136"/>
        <v/>
      </c>
      <c r="J142" s="40"/>
      <c r="K142" s="40"/>
      <c r="L142" s="4" t="str">
        <f t="shared" si="137"/>
        <v>-</v>
      </c>
      <c r="M142" s="185" t="str">
        <f t="shared" si="138"/>
        <v/>
      </c>
      <c r="N142" s="40" t="s">
        <v>135</v>
      </c>
      <c r="O142" s="40" t="s">
        <v>135</v>
      </c>
      <c r="P142" s="4" t="str">
        <f t="shared" si="139"/>
        <v>-</v>
      </c>
      <c r="Q142" s="61"/>
      <c r="R142" s="61"/>
      <c r="S142" s="61"/>
      <c r="T142" s="61"/>
      <c r="U142" s="61"/>
      <c r="V142" s="61"/>
      <c r="W142" s="61"/>
      <c r="X142" s="61"/>
      <c r="Y142" s="61"/>
      <c r="Z142" s="61"/>
      <c r="AA142" s="4" t="str">
        <f t="shared" si="140"/>
        <v>-</v>
      </c>
      <c r="AB142" s="4" t="str">
        <f t="shared" si="141"/>
        <v>-</v>
      </c>
      <c r="AC142" s="18" t="str">
        <f t="shared" si="142"/>
        <v>-</v>
      </c>
      <c r="AD142" s="21" t="str">
        <f t="shared" si="143"/>
        <v>-</v>
      </c>
      <c r="AE142" s="4" t="str">
        <f t="shared" si="144"/>
        <v>-</v>
      </c>
      <c r="AF142" s="4" t="str">
        <f t="shared" si="145"/>
        <v>-</v>
      </c>
      <c r="AH142" s="4" t="str">
        <f t="shared" si="146"/>
        <v>-</v>
      </c>
      <c r="AI142" s="18" t="str">
        <f t="shared" si="147"/>
        <v>-</v>
      </c>
      <c r="AJ142" s="21" t="str">
        <f t="shared" si="148"/>
        <v>-</v>
      </c>
      <c r="AK142" s="4" t="str">
        <f t="shared" si="149"/>
        <v>-</v>
      </c>
    </row>
    <row r="143" spans="1:37" s="28" customFormat="1" ht="12.75" customHeight="1" x14ac:dyDescent="0.2">
      <c r="A143" s="33">
        <v>11</v>
      </c>
      <c r="B143" s="65" t="s">
        <v>272</v>
      </c>
      <c r="C143" s="42">
        <f>ROUND(SUM(C125:C142),0)</f>
        <v>0</v>
      </c>
      <c r="D143" s="63"/>
      <c r="E143" s="42">
        <f>ROUND(SUM(E125:E142),0)</f>
        <v>0</v>
      </c>
      <c r="F143" s="67">
        <f>ROUND(SUM(F125:F142),0)</f>
        <v>0</v>
      </c>
      <c r="G143" s="42">
        <f>ROUND(SUM(G125:G142),0)</f>
        <v>0</v>
      </c>
      <c r="H143" s="42">
        <f>SUM(H125:H142)</f>
        <v>0</v>
      </c>
      <c r="I143" s="185"/>
      <c r="M143" s="185"/>
      <c r="AA143" s="5">
        <f t="shared" ref="AA143:AF143" si="150">ROUND(SUM(AA125:AA142),0)</f>
        <v>0</v>
      </c>
      <c r="AB143" s="5">
        <f t="shared" si="150"/>
        <v>0</v>
      </c>
      <c r="AC143" s="19">
        <f t="shared" si="150"/>
        <v>0</v>
      </c>
      <c r="AD143" s="22">
        <f t="shared" si="150"/>
        <v>0</v>
      </c>
      <c r="AE143" s="5">
        <f t="shared" si="150"/>
        <v>0</v>
      </c>
      <c r="AF143" s="5">
        <f t="shared" si="150"/>
        <v>0</v>
      </c>
      <c r="AH143" s="5">
        <f>ROUND(SUM(AH125:AH142),0)</f>
        <v>0</v>
      </c>
      <c r="AI143" s="19">
        <f>ROUND(SUM(AI125:AI142),0)</f>
        <v>0</v>
      </c>
      <c r="AJ143" s="22">
        <f>ROUND(SUM(AJ125:AJ142),0)</f>
        <v>0</v>
      </c>
      <c r="AK143" s="5">
        <f>ROUND(SUM(AK125:AK142),0)</f>
        <v>0</v>
      </c>
    </row>
    <row r="144" spans="1:37" ht="12.75" customHeight="1" x14ac:dyDescent="0.2">
      <c r="B144" s="29"/>
      <c r="C144" s="30"/>
      <c r="D144" s="30"/>
      <c r="E144" s="30"/>
      <c r="F144" s="43"/>
      <c r="G144" s="31"/>
      <c r="H144" s="31"/>
      <c r="I144" s="185"/>
      <c r="M144" s="185"/>
    </row>
    <row r="145" spans="1:37" s="28" customFormat="1" ht="12.75" customHeight="1" x14ac:dyDescent="0.2">
      <c r="A145" s="33">
        <v>12</v>
      </c>
      <c r="B145" s="282" t="s">
        <v>120</v>
      </c>
      <c r="C145" s="283"/>
      <c r="D145" s="283"/>
      <c r="E145" s="283"/>
      <c r="F145" s="283"/>
      <c r="G145" s="283"/>
      <c r="H145" s="284"/>
      <c r="I145" s="185"/>
      <c r="M145" s="185"/>
      <c r="AA145" s="3" t="s">
        <v>128</v>
      </c>
      <c r="AB145" s="3" t="s">
        <v>129</v>
      </c>
      <c r="AC145" s="17" t="s">
        <v>130</v>
      </c>
      <c r="AD145" s="20" t="s">
        <v>128</v>
      </c>
      <c r="AE145" s="3" t="s">
        <v>129</v>
      </c>
      <c r="AF145" s="3" t="s">
        <v>130</v>
      </c>
      <c r="AH145" s="3" t="s">
        <v>135</v>
      </c>
      <c r="AI145" s="17" t="s">
        <v>136</v>
      </c>
      <c r="AJ145" s="20" t="s">
        <v>135</v>
      </c>
      <c r="AK145" s="3" t="s">
        <v>136</v>
      </c>
    </row>
    <row r="146" spans="1:37" ht="12.75" customHeight="1" x14ac:dyDescent="0.2">
      <c r="A146" s="47" t="s">
        <v>16</v>
      </c>
      <c r="B146" s="64" t="s">
        <v>172</v>
      </c>
      <c r="C146" s="37"/>
      <c r="D146" s="30"/>
      <c r="E146" s="37"/>
      <c r="F146" s="66"/>
      <c r="G146" s="39">
        <f t="shared" ref="G146:G160" si="151">E146+F146</f>
        <v>0</v>
      </c>
      <c r="H146" s="39">
        <f t="shared" ref="H146:H160" si="152">C146-G146</f>
        <v>0</v>
      </c>
      <c r="I146" s="185" t="str">
        <f t="shared" ref="I146:I160" si="153">IF(AND($C146="",$E146="",$F146=""),"",IF(AND(OR($C146&lt;&gt;"",$G146&lt;&gt;""),OR(J146="",K146="")),"Sélectionnez! -&gt;",""))</f>
        <v/>
      </c>
      <c r="J146" s="40"/>
      <c r="K146" s="40"/>
      <c r="L146" s="4" t="str">
        <f t="shared" ref="L146:L160" si="154">IF(J146=K146,"-", "Changement de répartition")</f>
        <v>-</v>
      </c>
      <c r="M146" s="185" t="str">
        <f t="shared" ref="M146:M160" si="155">IF(AND($C146="",$E146="",$F146=""),"",IF(AND(OR($C146&lt;&gt;"",$G146&lt;&gt;""),OR(N146="",O146="")),"Sélectionnez! -&gt;",""))</f>
        <v/>
      </c>
      <c r="N146" s="40" t="s">
        <v>135</v>
      </c>
      <c r="O146" s="40" t="s">
        <v>135</v>
      </c>
      <c r="P146" s="4" t="str">
        <f t="shared" ref="P146:P160" si="156">IF(N146=O146,"-","Changement d'origine")</f>
        <v>-</v>
      </c>
      <c r="Q146" s="61"/>
      <c r="R146" s="61"/>
      <c r="S146" s="61"/>
      <c r="T146" s="61"/>
      <c r="U146" s="61"/>
      <c r="V146" s="61"/>
      <c r="W146" s="61"/>
      <c r="X146" s="61"/>
      <c r="Y146" s="61"/>
      <c r="Z146" s="61"/>
      <c r="AA146" s="4" t="str">
        <f t="shared" ref="AA146:AA160" si="157">IF(J146="Interne",C146,"-")</f>
        <v>-</v>
      </c>
      <c r="AB146" s="4" t="str">
        <f t="shared" ref="AB146:AB160" si="158">IF(J146="Apparenté",C146,"-")</f>
        <v>-</v>
      </c>
      <c r="AC146" s="18" t="str">
        <f t="shared" ref="AC146:AC160" si="159">IF(J146="Externe",C146,"-")</f>
        <v>-</v>
      </c>
      <c r="AD146" s="21" t="str">
        <f t="shared" ref="AD146:AD160" si="160">IF(K146="Interne",G146,"-")</f>
        <v>-</v>
      </c>
      <c r="AE146" s="4" t="str">
        <f t="shared" ref="AE146:AE160" si="161">IF(K146="Apparenté",G146,"-")</f>
        <v>-</v>
      </c>
      <c r="AF146" s="4" t="str">
        <f t="shared" ref="AF146:AF160" si="162">IF(K146="Externe",G146,"-")</f>
        <v>-</v>
      </c>
      <c r="AH146" s="4" t="str">
        <f t="shared" ref="AH146:AH160" si="163">IF($N146="Canadien",IF($C146="","-",$C146),"-")</f>
        <v>-</v>
      </c>
      <c r="AI146" s="18" t="str">
        <f t="shared" ref="AI146:AI160" si="164">IF($N146="Non-Canadien",IF($C146="","-",$C146),"-")</f>
        <v>-</v>
      </c>
      <c r="AJ146" s="21" t="str">
        <f t="shared" ref="AJ146:AJ160" si="165">IF($O146="Canadien",IF($G146=0,"-",$G146),"-")</f>
        <v>-</v>
      </c>
      <c r="AK146" s="4" t="str">
        <f t="shared" ref="AK146:AK160" si="166">IF($O146="Non-Canadien",IF($G146=0,"-",$G146),"-")</f>
        <v>-</v>
      </c>
    </row>
    <row r="147" spans="1:37" ht="12.75" customHeight="1" x14ac:dyDescent="0.2">
      <c r="A147" s="47" t="s">
        <v>86</v>
      </c>
      <c r="B147" s="64" t="s">
        <v>173</v>
      </c>
      <c r="C147" s="37"/>
      <c r="D147" s="30"/>
      <c r="E147" s="37"/>
      <c r="F147" s="66"/>
      <c r="G147" s="39">
        <f t="shared" si="151"/>
        <v>0</v>
      </c>
      <c r="H147" s="39">
        <f t="shared" si="152"/>
        <v>0</v>
      </c>
      <c r="I147" s="185" t="str">
        <f t="shared" si="153"/>
        <v/>
      </c>
      <c r="J147" s="40"/>
      <c r="K147" s="40"/>
      <c r="L147" s="4" t="str">
        <f t="shared" si="154"/>
        <v>-</v>
      </c>
      <c r="M147" s="185" t="str">
        <f t="shared" si="155"/>
        <v/>
      </c>
      <c r="N147" s="40" t="s">
        <v>135</v>
      </c>
      <c r="O147" s="40" t="s">
        <v>135</v>
      </c>
      <c r="P147" s="4" t="str">
        <f t="shared" si="156"/>
        <v>-</v>
      </c>
      <c r="Q147" s="61"/>
      <c r="R147" s="61"/>
      <c r="S147" s="61"/>
      <c r="T147" s="61"/>
      <c r="U147" s="61"/>
      <c r="V147" s="61"/>
      <c r="W147" s="61"/>
      <c r="X147" s="61"/>
      <c r="Y147" s="61"/>
      <c r="Z147" s="61"/>
      <c r="AA147" s="4" t="str">
        <f t="shared" si="157"/>
        <v>-</v>
      </c>
      <c r="AB147" s="4" t="str">
        <f t="shared" si="158"/>
        <v>-</v>
      </c>
      <c r="AC147" s="18" t="str">
        <f t="shared" si="159"/>
        <v>-</v>
      </c>
      <c r="AD147" s="21" t="str">
        <f t="shared" si="160"/>
        <v>-</v>
      </c>
      <c r="AE147" s="4" t="str">
        <f t="shared" si="161"/>
        <v>-</v>
      </c>
      <c r="AF147" s="4" t="str">
        <f t="shared" si="162"/>
        <v>-</v>
      </c>
      <c r="AH147" s="4" t="str">
        <f t="shared" si="163"/>
        <v>-</v>
      </c>
      <c r="AI147" s="18" t="str">
        <f t="shared" si="164"/>
        <v>-</v>
      </c>
      <c r="AJ147" s="21" t="str">
        <f t="shared" si="165"/>
        <v>-</v>
      </c>
      <c r="AK147" s="4" t="str">
        <f t="shared" si="166"/>
        <v>-</v>
      </c>
    </row>
    <row r="148" spans="1:37" ht="12.75" customHeight="1" x14ac:dyDescent="0.2">
      <c r="A148" s="47" t="s">
        <v>17</v>
      </c>
      <c r="B148" s="64" t="s">
        <v>174</v>
      </c>
      <c r="C148" s="37"/>
      <c r="D148" s="30"/>
      <c r="E148" s="37"/>
      <c r="F148" s="66"/>
      <c r="G148" s="39">
        <f t="shared" si="151"/>
        <v>0</v>
      </c>
      <c r="H148" s="39">
        <f t="shared" si="152"/>
        <v>0</v>
      </c>
      <c r="I148" s="185" t="str">
        <f t="shared" si="153"/>
        <v/>
      </c>
      <c r="J148" s="40"/>
      <c r="K148" s="40"/>
      <c r="L148" s="4" t="str">
        <f t="shared" si="154"/>
        <v>-</v>
      </c>
      <c r="M148" s="185" t="str">
        <f t="shared" si="155"/>
        <v/>
      </c>
      <c r="N148" s="40" t="s">
        <v>135</v>
      </c>
      <c r="O148" s="40" t="s">
        <v>135</v>
      </c>
      <c r="P148" s="4" t="str">
        <f t="shared" si="156"/>
        <v>-</v>
      </c>
      <c r="Q148" s="61"/>
      <c r="R148" s="61"/>
      <c r="S148" s="61"/>
      <c r="T148" s="61"/>
      <c r="U148" s="61"/>
      <c r="V148" s="61"/>
      <c r="W148" s="61"/>
      <c r="X148" s="61"/>
      <c r="Y148" s="61"/>
      <c r="Z148" s="61"/>
      <c r="AA148" s="4" t="str">
        <f t="shared" si="157"/>
        <v>-</v>
      </c>
      <c r="AB148" s="4" t="str">
        <f t="shared" si="158"/>
        <v>-</v>
      </c>
      <c r="AC148" s="18" t="str">
        <f t="shared" si="159"/>
        <v>-</v>
      </c>
      <c r="AD148" s="21" t="str">
        <f t="shared" si="160"/>
        <v>-</v>
      </c>
      <c r="AE148" s="4" t="str">
        <f t="shared" si="161"/>
        <v>-</v>
      </c>
      <c r="AF148" s="4" t="str">
        <f t="shared" si="162"/>
        <v>-</v>
      </c>
      <c r="AH148" s="4" t="str">
        <f t="shared" si="163"/>
        <v>-</v>
      </c>
      <c r="AI148" s="18" t="str">
        <f t="shared" si="164"/>
        <v>-</v>
      </c>
      <c r="AJ148" s="21" t="str">
        <f t="shared" si="165"/>
        <v>-</v>
      </c>
      <c r="AK148" s="4" t="str">
        <f t="shared" si="166"/>
        <v>-</v>
      </c>
    </row>
    <row r="149" spans="1:37" ht="12.75" customHeight="1" x14ac:dyDescent="0.2">
      <c r="A149" s="47" t="s">
        <v>87</v>
      </c>
      <c r="B149" s="64" t="s">
        <v>175</v>
      </c>
      <c r="C149" s="37"/>
      <c r="D149" s="30"/>
      <c r="E149" s="37"/>
      <c r="F149" s="66"/>
      <c r="G149" s="39">
        <f t="shared" si="151"/>
        <v>0</v>
      </c>
      <c r="H149" s="39">
        <f t="shared" si="152"/>
        <v>0</v>
      </c>
      <c r="I149" s="185" t="str">
        <f t="shared" si="153"/>
        <v/>
      </c>
      <c r="J149" s="40"/>
      <c r="K149" s="40"/>
      <c r="L149" s="4" t="str">
        <f t="shared" si="154"/>
        <v>-</v>
      </c>
      <c r="M149" s="185" t="str">
        <f t="shared" si="155"/>
        <v/>
      </c>
      <c r="N149" s="40" t="s">
        <v>135</v>
      </c>
      <c r="O149" s="40" t="s">
        <v>135</v>
      </c>
      <c r="P149" s="4" t="str">
        <f t="shared" si="156"/>
        <v>-</v>
      </c>
      <c r="Q149" s="61"/>
      <c r="R149" s="61"/>
      <c r="S149" s="61"/>
      <c r="T149" s="61"/>
      <c r="U149" s="61"/>
      <c r="V149" s="61"/>
      <c r="W149" s="61"/>
      <c r="X149" s="61"/>
      <c r="Y149" s="61"/>
      <c r="Z149" s="61"/>
      <c r="AA149" s="4" t="str">
        <f t="shared" si="157"/>
        <v>-</v>
      </c>
      <c r="AB149" s="4" t="str">
        <f t="shared" si="158"/>
        <v>-</v>
      </c>
      <c r="AC149" s="18" t="str">
        <f t="shared" si="159"/>
        <v>-</v>
      </c>
      <c r="AD149" s="21" t="str">
        <f t="shared" si="160"/>
        <v>-</v>
      </c>
      <c r="AE149" s="4" t="str">
        <f t="shared" si="161"/>
        <v>-</v>
      </c>
      <c r="AF149" s="4" t="str">
        <f t="shared" si="162"/>
        <v>-</v>
      </c>
      <c r="AH149" s="4" t="str">
        <f t="shared" si="163"/>
        <v>-</v>
      </c>
      <c r="AI149" s="18" t="str">
        <f t="shared" si="164"/>
        <v>-</v>
      </c>
      <c r="AJ149" s="21" t="str">
        <f t="shared" si="165"/>
        <v>-</v>
      </c>
      <c r="AK149" s="4" t="str">
        <f t="shared" si="166"/>
        <v>-</v>
      </c>
    </row>
    <row r="150" spans="1:37" ht="12.75" customHeight="1" x14ac:dyDescent="0.2">
      <c r="A150" s="47"/>
      <c r="B150" s="64"/>
      <c r="C150" s="37"/>
      <c r="D150" s="30"/>
      <c r="E150" s="37"/>
      <c r="F150" s="66"/>
      <c r="G150" s="39">
        <f t="shared" si="151"/>
        <v>0</v>
      </c>
      <c r="H150" s="39">
        <f t="shared" si="152"/>
        <v>0</v>
      </c>
      <c r="I150" s="185" t="str">
        <f t="shared" si="153"/>
        <v/>
      </c>
      <c r="J150" s="40"/>
      <c r="K150" s="40"/>
      <c r="L150" s="4" t="str">
        <f t="shared" si="154"/>
        <v>-</v>
      </c>
      <c r="M150" s="185" t="str">
        <f t="shared" si="155"/>
        <v/>
      </c>
      <c r="N150" s="40"/>
      <c r="O150" s="40"/>
      <c r="P150" s="4" t="str">
        <f t="shared" si="156"/>
        <v>-</v>
      </c>
      <c r="Q150" s="61"/>
      <c r="R150" s="61"/>
      <c r="S150" s="61"/>
      <c r="T150" s="61"/>
      <c r="U150" s="61"/>
      <c r="V150" s="61"/>
      <c r="W150" s="61"/>
      <c r="X150" s="61"/>
      <c r="Y150" s="61"/>
      <c r="Z150" s="61"/>
      <c r="AA150" s="4" t="str">
        <f t="shared" si="157"/>
        <v>-</v>
      </c>
      <c r="AB150" s="4" t="str">
        <f t="shared" si="158"/>
        <v>-</v>
      </c>
      <c r="AC150" s="18" t="str">
        <f t="shared" si="159"/>
        <v>-</v>
      </c>
      <c r="AD150" s="21" t="str">
        <f t="shared" si="160"/>
        <v>-</v>
      </c>
      <c r="AE150" s="4" t="str">
        <f t="shared" si="161"/>
        <v>-</v>
      </c>
      <c r="AF150" s="4" t="str">
        <f t="shared" si="162"/>
        <v>-</v>
      </c>
      <c r="AH150" s="4" t="str">
        <f t="shared" si="163"/>
        <v>-</v>
      </c>
      <c r="AI150" s="18" t="str">
        <f t="shared" si="164"/>
        <v>-</v>
      </c>
      <c r="AJ150" s="21" t="str">
        <f t="shared" si="165"/>
        <v>-</v>
      </c>
      <c r="AK150" s="4" t="str">
        <f t="shared" si="166"/>
        <v>-</v>
      </c>
    </row>
    <row r="151" spans="1:37" ht="12.75" customHeight="1" x14ac:dyDescent="0.2">
      <c r="A151" s="47" t="s">
        <v>88</v>
      </c>
      <c r="B151" s="64" t="s">
        <v>176</v>
      </c>
      <c r="C151" s="37"/>
      <c r="D151" s="30"/>
      <c r="E151" s="37"/>
      <c r="F151" s="66"/>
      <c r="G151" s="39">
        <f t="shared" si="151"/>
        <v>0</v>
      </c>
      <c r="H151" s="39">
        <f t="shared" si="152"/>
        <v>0</v>
      </c>
      <c r="I151" s="185" t="str">
        <f t="shared" si="153"/>
        <v/>
      </c>
      <c r="J151" s="40"/>
      <c r="K151" s="40"/>
      <c r="L151" s="4" t="str">
        <f t="shared" si="154"/>
        <v>-</v>
      </c>
      <c r="M151" s="185" t="str">
        <f t="shared" si="155"/>
        <v/>
      </c>
      <c r="N151" s="40" t="s">
        <v>135</v>
      </c>
      <c r="O151" s="40" t="s">
        <v>135</v>
      </c>
      <c r="P151" s="4" t="str">
        <f t="shared" si="156"/>
        <v>-</v>
      </c>
      <c r="Q151" s="61"/>
      <c r="R151" s="61"/>
      <c r="S151" s="61"/>
      <c r="T151" s="61"/>
      <c r="U151" s="61"/>
      <c r="V151" s="61"/>
      <c r="W151" s="61"/>
      <c r="X151" s="61"/>
      <c r="Y151" s="61"/>
      <c r="Z151" s="61"/>
      <c r="AA151" s="4" t="str">
        <f t="shared" si="157"/>
        <v>-</v>
      </c>
      <c r="AB151" s="4" t="str">
        <f t="shared" si="158"/>
        <v>-</v>
      </c>
      <c r="AC151" s="18" t="str">
        <f t="shared" si="159"/>
        <v>-</v>
      </c>
      <c r="AD151" s="21" t="str">
        <f t="shared" si="160"/>
        <v>-</v>
      </c>
      <c r="AE151" s="4" t="str">
        <f t="shared" si="161"/>
        <v>-</v>
      </c>
      <c r="AF151" s="4" t="str">
        <f t="shared" si="162"/>
        <v>-</v>
      </c>
      <c r="AH151" s="4" t="str">
        <f t="shared" si="163"/>
        <v>-</v>
      </c>
      <c r="AI151" s="18" t="str">
        <f t="shared" si="164"/>
        <v>-</v>
      </c>
      <c r="AJ151" s="21" t="str">
        <f t="shared" si="165"/>
        <v>-</v>
      </c>
      <c r="AK151" s="4" t="str">
        <f t="shared" si="166"/>
        <v>-</v>
      </c>
    </row>
    <row r="152" spans="1:37" ht="12.75" customHeight="1" x14ac:dyDescent="0.2">
      <c r="A152" s="47" t="s">
        <v>18</v>
      </c>
      <c r="B152" s="64" t="s">
        <v>177</v>
      </c>
      <c r="C152" s="37"/>
      <c r="D152" s="30"/>
      <c r="E152" s="37"/>
      <c r="F152" s="66"/>
      <c r="G152" s="39">
        <f t="shared" si="151"/>
        <v>0</v>
      </c>
      <c r="H152" s="39">
        <f t="shared" si="152"/>
        <v>0</v>
      </c>
      <c r="I152" s="185" t="str">
        <f t="shared" si="153"/>
        <v/>
      </c>
      <c r="J152" s="40"/>
      <c r="K152" s="40"/>
      <c r="L152" s="4" t="str">
        <f t="shared" si="154"/>
        <v>-</v>
      </c>
      <c r="M152" s="185" t="str">
        <f t="shared" si="155"/>
        <v/>
      </c>
      <c r="N152" s="40" t="s">
        <v>135</v>
      </c>
      <c r="O152" s="40" t="s">
        <v>135</v>
      </c>
      <c r="P152" s="4" t="str">
        <f t="shared" si="156"/>
        <v>-</v>
      </c>
      <c r="Q152" s="61"/>
      <c r="R152" s="61"/>
      <c r="S152" s="61"/>
      <c r="T152" s="61"/>
      <c r="U152" s="61"/>
      <c r="V152" s="61"/>
      <c r="W152" s="61"/>
      <c r="X152" s="61"/>
      <c r="Y152" s="61"/>
      <c r="Z152" s="61"/>
      <c r="AA152" s="4" t="str">
        <f t="shared" si="157"/>
        <v>-</v>
      </c>
      <c r="AB152" s="4" t="str">
        <f t="shared" si="158"/>
        <v>-</v>
      </c>
      <c r="AC152" s="18" t="str">
        <f t="shared" si="159"/>
        <v>-</v>
      </c>
      <c r="AD152" s="21" t="str">
        <f t="shared" si="160"/>
        <v>-</v>
      </c>
      <c r="AE152" s="4" t="str">
        <f t="shared" si="161"/>
        <v>-</v>
      </c>
      <c r="AF152" s="4" t="str">
        <f t="shared" si="162"/>
        <v>-</v>
      </c>
      <c r="AH152" s="4" t="str">
        <f t="shared" si="163"/>
        <v>-</v>
      </c>
      <c r="AI152" s="18" t="str">
        <f t="shared" si="164"/>
        <v>-</v>
      </c>
      <c r="AJ152" s="21" t="str">
        <f t="shared" si="165"/>
        <v>-</v>
      </c>
      <c r="AK152" s="4" t="str">
        <f t="shared" si="166"/>
        <v>-</v>
      </c>
    </row>
    <row r="153" spans="1:37" ht="12.75" customHeight="1" x14ac:dyDescent="0.2">
      <c r="A153" s="47" t="s">
        <v>89</v>
      </c>
      <c r="B153" s="64" t="s">
        <v>178</v>
      </c>
      <c r="C153" s="37"/>
      <c r="D153" s="30"/>
      <c r="E153" s="37"/>
      <c r="F153" s="66"/>
      <c r="G153" s="39">
        <f t="shared" si="151"/>
        <v>0</v>
      </c>
      <c r="H153" s="39">
        <f t="shared" si="152"/>
        <v>0</v>
      </c>
      <c r="I153" s="185" t="str">
        <f t="shared" si="153"/>
        <v/>
      </c>
      <c r="J153" s="40"/>
      <c r="K153" s="40"/>
      <c r="L153" s="4" t="str">
        <f t="shared" si="154"/>
        <v>-</v>
      </c>
      <c r="M153" s="185" t="str">
        <f t="shared" si="155"/>
        <v/>
      </c>
      <c r="N153" s="40" t="s">
        <v>135</v>
      </c>
      <c r="O153" s="40" t="s">
        <v>135</v>
      </c>
      <c r="P153" s="4" t="str">
        <f t="shared" si="156"/>
        <v>-</v>
      </c>
      <c r="Q153" s="61"/>
      <c r="R153" s="61"/>
      <c r="S153" s="61"/>
      <c r="T153" s="61"/>
      <c r="U153" s="61"/>
      <c r="V153" s="61"/>
      <c r="W153" s="61"/>
      <c r="X153" s="61"/>
      <c r="Y153" s="61"/>
      <c r="Z153" s="61"/>
      <c r="AA153" s="4" t="str">
        <f t="shared" si="157"/>
        <v>-</v>
      </c>
      <c r="AB153" s="4" t="str">
        <f t="shared" si="158"/>
        <v>-</v>
      </c>
      <c r="AC153" s="18" t="str">
        <f t="shared" si="159"/>
        <v>-</v>
      </c>
      <c r="AD153" s="21" t="str">
        <f t="shared" si="160"/>
        <v>-</v>
      </c>
      <c r="AE153" s="4" t="str">
        <f t="shared" si="161"/>
        <v>-</v>
      </c>
      <c r="AF153" s="4" t="str">
        <f t="shared" si="162"/>
        <v>-</v>
      </c>
      <c r="AH153" s="4" t="str">
        <f t="shared" si="163"/>
        <v>-</v>
      </c>
      <c r="AI153" s="18" t="str">
        <f t="shared" si="164"/>
        <v>-</v>
      </c>
      <c r="AJ153" s="21" t="str">
        <f t="shared" si="165"/>
        <v>-</v>
      </c>
      <c r="AK153" s="4" t="str">
        <f t="shared" si="166"/>
        <v>-</v>
      </c>
    </row>
    <row r="154" spans="1:37" ht="12.75" customHeight="1" x14ac:dyDescent="0.2">
      <c r="A154" s="47" t="s">
        <v>90</v>
      </c>
      <c r="B154" s="64" t="s">
        <v>179</v>
      </c>
      <c r="C154" s="37"/>
      <c r="D154" s="30"/>
      <c r="E154" s="37"/>
      <c r="F154" s="66"/>
      <c r="G154" s="39">
        <f t="shared" si="151"/>
        <v>0</v>
      </c>
      <c r="H154" s="39">
        <f t="shared" si="152"/>
        <v>0</v>
      </c>
      <c r="I154" s="185" t="str">
        <f t="shared" si="153"/>
        <v/>
      </c>
      <c r="J154" s="40"/>
      <c r="K154" s="40"/>
      <c r="L154" s="4" t="str">
        <f t="shared" si="154"/>
        <v>-</v>
      </c>
      <c r="M154" s="185" t="str">
        <f t="shared" si="155"/>
        <v/>
      </c>
      <c r="N154" s="40" t="s">
        <v>135</v>
      </c>
      <c r="O154" s="40" t="s">
        <v>135</v>
      </c>
      <c r="P154" s="4" t="str">
        <f t="shared" si="156"/>
        <v>-</v>
      </c>
      <c r="Q154" s="61"/>
      <c r="R154" s="61"/>
      <c r="S154" s="61"/>
      <c r="T154" s="61"/>
      <c r="U154" s="61"/>
      <c r="V154" s="61"/>
      <c r="W154" s="61"/>
      <c r="X154" s="61"/>
      <c r="Y154" s="61"/>
      <c r="Z154" s="61"/>
      <c r="AA154" s="4" t="str">
        <f t="shared" si="157"/>
        <v>-</v>
      </c>
      <c r="AB154" s="4" t="str">
        <f t="shared" si="158"/>
        <v>-</v>
      </c>
      <c r="AC154" s="18" t="str">
        <f t="shared" si="159"/>
        <v>-</v>
      </c>
      <c r="AD154" s="21" t="str">
        <f t="shared" si="160"/>
        <v>-</v>
      </c>
      <c r="AE154" s="4" t="str">
        <f t="shared" si="161"/>
        <v>-</v>
      </c>
      <c r="AF154" s="4" t="str">
        <f t="shared" si="162"/>
        <v>-</v>
      </c>
      <c r="AH154" s="4" t="str">
        <f t="shared" si="163"/>
        <v>-</v>
      </c>
      <c r="AI154" s="18" t="str">
        <f t="shared" si="164"/>
        <v>-</v>
      </c>
      <c r="AJ154" s="21" t="str">
        <f t="shared" si="165"/>
        <v>-</v>
      </c>
      <c r="AK154" s="4" t="str">
        <f t="shared" si="166"/>
        <v>-</v>
      </c>
    </row>
    <row r="155" spans="1:37" ht="12.75" customHeight="1" x14ac:dyDescent="0.2">
      <c r="A155" s="47" t="s">
        <v>19</v>
      </c>
      <c r="B155" s="64" t="s">
        <v>180</v>
      </c>
      <c r="C155" s="37"/>
      <c r="D155" s="30"/>
      <c r="E155" s="37"/>
      <c r="F155" s="66"/>
      <c r="G155" s="39">
        <f t="shared" si="151"/>
        <v>0</v>
      </c>
      <c r="H155" s="39">
        <f t="shared" si="152"/>
        <v>0</v>
      </c>
      <c r="I155" s="185" t="str">
        <f t="shared" si="153"/>
        <v/>
      </c>
      <c r="J155" s="40"/>
      <c r="K155" s="40"/>
      <c r="L155" s="4" t="str">
        <f t="shared" si="154"/>
        <v>-</v>
      </c>
      <c r="M155" s="185" t="str">
        <f t="shared" si="155"/>
        <v/>
      </c>
      <c r="N155" s="40" t="s">
        <v>135</v>
      </c>
      <c r="O155" s="40" t="s">
        <v>135</v>
      </c>
      <c r="P155" s="4" t="str">
        <f t="shared" si="156"/>
        <v>-</v>
      </c>
      <c r="Q155" s="61"/>
      <c r="R155" s="61"/>
      <c r="S155" s="61"/>
      <c r="T155" s="61"/>
      <c r="U155" s="61"/>
      <c r="V155" s="61"/>
      <c r="W155" s="61"/>
      <c r="X155" s="61"/>
      <c r="Y155" s="61"/>
      <c r="Z155" s="61"/>
      <c r="AA155" s="4" t="str">
        <f t="shared" si="157"/>
        <v>-</v>
      </c>
      <c r="AB155" s="4" t="str">
        <f t="shared" si="158"/>
        <v>-</v>
      </c>
      <c r="AC155" s="18" t="str">
        <f t="shared" si="159"/>
        <v>-</v>
      </c>
      <c r="AD155" s="21" t="str">
        <f t="shared" si="160"/>
        <v>-</v>
      </c>
      <c r="AE155" s="4" t="str">
        <f t="shared" si="161"/>
        <v>-</v>
      </c>
      <c r="AF155" s="4" t="str">
        <f t="shared" si="162"/>
        <v>-</v>
      </c>
      <c r="AH155" s="4" t="str">
        <f t="shared" si="163"/>
        <v>-</v>
      </c>
      <c r="AI155" s="18" t="str">
        <f t="shared" si="164"/>
        <v>-</v>
      </c>
      <c r="AJ155" s="21" t="str">
        <f t="shared" si="165"/>
        <v>-</v>
      </c>
      <c r="AK155" s="4" t="str">
        <f t="shared" si="166"/>
        <v>-</v>
      </c>
    </row>
    <row r="156" spans="1:37" ht="12.75" customHeight="1" x14ac:dyDescent="0.2">
      <c r="A156" s="47" t="s">
        <v>91</v>
      </c>
      <c r="B156" s="64" t="s">
        <v>181</v>
      </c>
      <c r="C156" s="37"/>
      <c r="D156" s="30"/>
      <c r="E156" s="37"/>
      <c r="F156" s="66"/>
      <c r="G156" s="39">
        <f t="shared" si="151"/>
        <v>0</v>
      </c>
      <c r="H156" s="39">
        <f t="shared" si="152"/>
        <v>0</v>
      </c>
      <c r="I156" s="185" t="str">
        <f t="shared" si="153"/>
        <v/>
      </c>
      <c r="J156" s="40"/>
      <c r="K156" s="40"/>
      <c r="L156" s="4" t="str">
        <f t="shared" si="154"/>
        <v>-</v>
      </c>
      <c r="M156" s="185" t="str">
        <f t="shared" si="155"/>
        <v/>
      </c>
      <c r="N156" s="40" t="s">
        <v>135</v>
      </c>
      <c r="O156" s="40" t="s">
        <v>135</v>
      </c>
      <c r="P156" s="4" t="str">
        <f t="shared" si="156"/>
        <v>-</v>
      </c>
      <c r="Q156" s="61"/>
      <c r="R156" s="61"/>
      <c r="S156" s="61"/>
      <c r="T156" s="61"/>
      <c r="U156" s="61"/>
      <c r="V156" s="61"/>
      <c r="W156" s="61"/>
      <c r="X156" s="61"/>
      <c r="Y156" s="61"/>
      <c r="Z156" s="61"/>
      <c r="AA156" s="4" t="str">
        <f t="shared" si="157"/>
        <v>-</v>
      </c>
      <c r="AB156" s="4" t="str">
        <f t="shared" si="158"/>
        <v>-</v>
      </c>
      <c r="AC156" s="18" t="str">
        <f t="shared" si="159"/>
        <v>-</v>
      </c>
      <c r="AD156" s="21" t="str">
        <f t="shared" si="160"/>
        <v>-</v>
      </c>
      <c r="AE156" s="4" t="str">
        <f t="shared" si="161"/>
        <v>-</v>
      </c>
      <c r="AF156" s="4" t="str">
        <f t="shared" si="162"/>
        <v>-</v>
      </c>
      <c r="AH156" s="4" t="str">
        <f t="shared" si="163"/>
        <v>-</v>
      </c>
      <c r="AI156" s="18" t="str">
        <f t="shared" si="164"/>
        <v>-</v>
      </c>
      <c r="AJ156" s="21" t="str">
        <f t="shared" si="165"/>
        <v>-</v>
      </c>
      <c r="AK156" s="4" t="str">
        <f t="shared" si="166"/>
        <v>-</v>
      </c>
    </row>
    <row r="157" spans="1:37" ht="12.75" customHeight="1" x14ac:dyDescent="0.2">
      <c r="A157" s="47" t="s">
        <v>20</v>
      </c>
      <c r="B157" s="64" t="s">
        <v>182</v>
      </c>
      <c r="C157" s="37"/>
      <c r="D157" s="30"/>
      <c r="E157" s="37"/>
      <c r="F157" s="66"/>
      <c r="G157" s="39">
        <f t="shared" si="151"/>
        <v>0</v>
      </c>
      <c r="H157" s="39">
        <f t="shared" si="152"/>
        <v>0</v>
      </c>
      <c r="I157" s="185" t="str">
        <f t="shared" si="153"/>
        <v/>
      </c>
      <c r="J157" s="40"/>
      <c r="K157" s="40"/>
      <c r="L157" s="4" t="str">
        <f t="shared" si="154"/>
        <v>-</v>
      </c>
      <c r="M157" s="185" t="str">
        <f t="shared" si="155"/>
        <v/>
      </c>
      <c r="N157" s="40" t="s">
        <v>135</v>
      </c>
      <c r="O157" s="40" t="s">
        <v>135</v>
      </c>
      <c r="P157" s="4" t="str">
        <f t="shared" si="156"/>
        <v>-</v>
      </c>
      <c r="Q157" s="61"/>
      <c r="R157" s="61"/>
      <c r="S157" s="61"/>
      <c r="T157" s="61"/>
      <c r="U157" s="61"/>
      <c r="V157" s="61"/>
      <c r="W157" s="61"/>
      <c r="X157" s="61"/>
      <c r="Y157" s="61"/>
      <c r="Z157" s="61"/>
      <c r="AA157" s="4" t="str">
        <f t="shared" si="157"/>
        <v>-</v>
      </c>
      <c r="AB157" s="4" t="str">
        <f t="shared" si="158"/>
        <v>-</v>
      </c>
      <c r="AC157" s="18" t="str">
        <f t="shared" si="159"/>
        <v>-</v>
      </c>
      <c r="AD157" s="21" t="str">
        <f t="shared" si="160"/>
        <v>-</v>
      </c>
      <c r="AE157" s="4" t="str">
        <f t="shared" si="161"/>
        <v>-</v>
      </c>
      <c r="AF157" s="4" t="str">
        <f t="shared" si="162"/>
        <v>-</v>
      </c>
      <c r="AH157" s="4" t="str">
        <f t="shared" si="163"/>
        <v>-</v>
      </c>
      <c r="AI157" s="18" t="str">
        <f t="shared" si="164"/>
        <v>-</v>
      </c>
      <c r="AJ157" s="21" t="str">
        <f t="shared" si="165"/>
        <v>-</v>
      </c>
      <c r="AK157" s="4" t="str">
        <f t="shared" si="166"/>
        <v>-</v>
      </c>
    </row>
    <row r="158" spans="1:37" ht="12.75" customHeight="1" x14ac:dyDescent="0.2">
      <c r="A158" s="47" t="s">
        <v>92</v>
      </c>
      <c r="B158" s="64" t="s">
        <v>248</v>
      </c>
      <c r="C158" s="37"/>
      <c r="D158" s="30"/>
      <c r="E158" s="37"/>
      <c r="F158" s="66"/>
      <c r="G158" s="39">
        <f t="shared" si="151"/>
        <v>0</v>
      </c>
      <c r="H158" s="39">
        <f t="shared" si="152"/>
        <v>0</v>
      </c>
      <c r="I158" s="185" t="str">
        <f t="shared" si="153"/>
        <v/>
      </c>
      <c r="J158" s="40"/>
      <c r="K158" s="40"/>
      <c r="L158" s="4" t="str">
        <f t="shared" si="154"/>
        <v>-</v>
      </c>
      <c r="M158" s="185" t="str">
        <f t="shared" si="155"/>
        <v/>
      </c>
      <c r="N158" s="40" t="s">
        <v>135</v>
      </c>
      <c r="O158" s="40" t="s">
        <v>135</v>
      </c>
      <c r="P158" s="4" t="str">
        <f t="shared" si="156"/>
        <v>-</v>
      </c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4" t="str">
        <f t="shared" si="157"/>
        <v>-</v>
      </c>
      <c r="AB158" s="4" t="str">
        <f t="shared" si="158"/>
        <v>-</v>
      </c>
      <c r="AC158" s="18" t="str">
        <f t="shared" si="159"/>
        <v>-</v>
      </c>
      <c r="AD158" s="21" t="str">
        <f t="shared" si="160"/>
        <v>-</v>
      </c>
      <c r="AE158" s="4" t="str">
        <f t="shared" si="161"/>
        <v>-</v>
      </c>
      <c r="AF158" s="4" t="str">
        <f t="shared" si="162"/>
        <v>-</v>
      </c>
      <c r="AH158" s="4" t="str">
        <f t="shared" si="163"/>
        <v>-</v>
      </c>
      <c r="AI158" s="18" t="str">
        <f t="shared" si="164"/>
        <v>-</v>
      </c>
      <c r="AJ158" s="21" t="str">
        <f t="shared" si="165"/>
        <v>-</v>
      </c>
      <c r="AK158" s="4" t="str">
        <f t="shared" si="166"/>
        <v>-</v>
      </c>
    </row>
    <row r="159" spans="1:37" ht="12.75" customHeight="1" x14ac:dyDescent="0.2">
      <c r="A159" s="47" t="s">
        <v>21</v>
      </c>
      <c r="B159" s="64" t="s">
        <v>237</v>
      </c>
      <c r="C159" s="37"/>
      <c r="D159" s="30"/>
      <c r="E159" s="37"/>
      <c r="F159" s="66"/>
      <c r="G159" s="39">
        <f t="shared" si="151"/>
        <v>0</v>
      </c>
      <c r="H159" s="39">
        <f t="shared" si="152"/>
        <v>0</v>
      </c>
      <c r="I159" s="185" t="str">
        <f t="shared" si="153"/>
        <v/>
      </c>
      <c r="J159" s="40"/>
      <c r="K159" s="40"/>
      <c r="L159" s="4" t="str">
        <f t="shared" si="154"/>
        <v>-</v>
      </c>
      <c r="M159" s="185" t="str">
        <f t="shared" si="155"/>
        <v/>
      </c>
      <c r="N159" s="40" t="s">
        <v>135</v>
      </c>
      <c r="O159" s="40" t="s">
        <v>135</v>
      </c>
      <c r="P159" s="4" t="str">
        <f t="shared" si="156"/>
        <v>-</v>
      </c>
      <c r="Q159" s="61"/>
      <c r="R159" s="61"/>
      <c r="S159" s="61"/>
      <c r="T159" s="61"/>
      <c r="U159" s="61"/>
      <c r="V159" s="61"/>
      <c r="W159" s="61"/>
      <c r="X159" s="61"/>
      <c r="Y159" s="61"/>
      <c r="Z159" s="61"/>
      <c r="AA159" s="4" t="str">
        <f t="shared" si="157"/>
        <v>-</v>
      </c>
      <c r="AB159" s="4" t="str">
        <f t="shared" si="158"/>
        <v>-</v>
      </c>
      <c r="AC159" s="18" t="str">
        <f t="shared" si="159"/>
        <v>-</v>
      </c>
      <c r="AD159" s="21" t="str">
        <f t="shared" si="160"/>
        <v>-</v>
      </c>
      <c r="AE159" s="4" t="str">
        <f t="shared" si="161"/>
        <v>-</v>
      </c>
      <c r="AF159" s="4" t="str">
        <f t="shared" si="162"/>
        <v>-</v>
      </c>
      <c r="AH159" s="4" t="str">
        <f t="shared" si="163"/>
        <v>-</v>
      </c>
      <c r="AI159" s="18" t="str">
        <f t="shared" si="164"/>
        <v>-</v>
      </c>
      <c r="AJ159" s="21" t="str">
        <f t="shared" si="165"/>
        <v>-</v>
      </c>
      <c r="AK159" s="4" t="str">
        <f t="shared" si="166"/>
        <v>-</v>
      </c>
    </row>
    <row r="160" spans="1:37" ht="12.75" customHeight="1" x14ac:dyDescent="0.2">
      <c r="A160" s="47"/>
      <c r="B160" s="64"/>
      <c r="C160" s="37"/>
      <c r="D160" s="30"/>
      <c r="E160" s="37"/>
      <c r="F160" s="66"/>
      <c r="G160" s="39">
        <f t="shared" si="151"/>
        <v>0</v>
      </c>
      <c r="H160" s="39">
        <f t="shared" si="152"/>
        <v>0</v>
      </c>
      <c r="I160" s="185" t="str">
        <f t="shared" si="153"/>
        <v/>
      </c>
      <c r="J160" s="40"/>
      <c r="K160" s="40"/>
      <c r="L160" s="4" t="str">
        <f t="shared" si="154"/>
        <v>-</v>
      </c>
      <c r="M160" s="185" t="str">
        <f t="shared" si="155"/>
        <v/>
      </c>
      <c r="N160" s="40" t="s">
        <v>135</v>
      </c>
      <c r="O160" s="40" t="s">
        <v>135</v>
      </c>
      <c r="P160" s="4" t="str">
        <f t="shared" si="156"/>
        <v>-</v>
      </c>
      <c r="Q160" s="61"/>
      <c r="R160" s="61"/>
      <c r="S160" s="61"/>
      <c r="T160" s="61"/>
      <c r="U160" s="61"/>
      <c r="V160" s="61"/>
      <c r="W160" s="61"/>
      <c r="X160" s="61"/>
      <c r="Y160" s="61"/>
      <c r="Z160" s="61"/>
      <c r="AA160" s="4" t="str">
        <f t="shared" si="157"/>
        <v>-</v>
      </c>
      <c r="AB160" s="4" t="str">
        <f t="shared" si="158"/>
        <v>-</v>
      </c>
      <c r="AC160" s="18" t="str">
        <f t="shared" si="159"/>
        <v>-</v>
      </c>
      <c r="AD160" s="21" t="str">
        <f t="shared" si="160"/>
        <v>-</v>
      </c>
      <c r="AE160" s="4" t="str">
        <f t="shared" si="161"/>
        <v>-</v>
      </c>
      <c r="AF160" s="4" t="str">
        <f t="shared" si="162"/>
        <v>-</v>
      </c>
      <c r="AH160" s="4" t="str">
        <f t="shared" si="163"/>
        <v>-</v>
      </c>
      <c r="AI160" s="18" t="str">
        <f t="shared" si="164"/>
        <v>-</v>
      </c>
      <c r="AJ160" s="21" t="str">
        <f t="shared" si="165"/>
        <v>-</v>
      </c>
      <c r="AK160" s="4" t="str">
        <f t="shared" si="166"/>
        <v>-</v>
      </c>
    </row>
    <row r="161" spans="1:37" s="28" customFormat="1" ht="12.75" customHeight="1" x14ac:dyDescent="0.2">
      <c r="A161" s="33">
        <v>12</v>
      </c>
      <c r="B161" s="65" t="s">
        <v>171</v>
      </c>
      <c r="C161" s="42">
        <f>ROUND(SUM(C146:C160),0)</f>
        <v>0</v>
      </c>
      <c r="D161" s="63"/>
      <c r="E161" s="42">
        <f>ROUND(SUM(E146:E160),0)</f>
        <v>0</v>
      </c>
      <c r="F161" s="67">
        <f>ROUND(SUM(F146:F160),0)</f>
        <v>0</v>
      </c>
      <c r="G161" s="42">
        <f>ROUND(SUM(G146:G160),0)</f>
        <v>0</v>
      </c>
      <c r="H161" s="42">
        <f>SUM(H146:H160)</f>
        <v>0</v>
      </c>
      <c r="I161" s="185"/>
      <c r="M161" s="185"/>
      <c r="AA161" s="5">
        <f t="shared" ref="AA161:AF161" si="167">ROUND(SUM(AA146:AA160),0)</f>
        <v>0</v>
      </c>
      <c r="AB161" s="5">
        <f t="shared" si="167"/>
        <v>0</v>
      </c>
      <c r="AC161" s="19">
        <f t="shared" si="167"/>
        <v>0</v>
      </c>
      <c r="AD161" s="22">
        <f t="shared" si="167"/>
        <v>0</v>
      </c>
      <c r="AE161" s="5">
        <f t="shared" si="167"/>
        <v>0</v>
      </c>
      <c r="AF161" s="5">
        <f t="shared" si="167"/>
        <v>0</v>
      </c>
      <c r="AH161" s="5">
        <f>ROUND(SUM(AH146:AH160),0)</f>
        <v>0</v>
      </c>
      <c r="AI161" s="19">
        <f>ROUND(SUM(AI146:AI160),0)</f>
        <v>0</v>
      </c>
      <c r="AJ161" s="22">
        <f>ROUND(SUM(AJ146:AJ160),0)</f>
        <v>0</v>
      </c>
      <c r="AK161" s="5">
        <f>ROUND(SUM(AK146:AK160),0)</f>
        <v>0</v>
      </c>
    </row>
    <row r="162" spans="1:37" ht="12.75" customHeight="1" thickBot="1" x14ac:dyDescent="0.25">
      <c r="B162" s="29"/>
      <c r="C162" s="30"/>
      <c r="D162" s="30"/>
      <c r="E162" s="30"/>
      <c r="F162" s="30"/>
      <c r="G162" s="31"/>
      <c r="H162" s="31"/>
      <c r="I162" s="185"/>
      <c r="J162" s="9"/>
      <c r="K162" s="9"/>
      <c r="L162" s="9"/>
      <c r="M162" s="185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H162" s="12"/>
      <c r="AI162" s="12"/>
      <c r="AJ162" s="12"/>
      <c r="AK162" s="12"/>
    </row>
    <row r="163" spans="1:37" ht="14.25" customHeight="1" thickBot="1" x14ac:dyDescent="0.25">
      <c r="A163" s="102" t="s">
        <v>273</v>
      </c>
      <c r="B163" s="103"/>
      <c r="C163" s="225">
        <f>C161+C143+C120+C100+C94+C84+C72+C56+C43</f>
        <v>0</v>
      </c>
      <c r="D163" s="226"/>
      <c r="E163" s="63"/>
      <c r="F163" s="63"/>
      <c r="G163" s="224"/>
      <c r="H163" s="224"/>
      <c r="I163" s="185"/>
      <c r="J163" s="9"/>
      <c r="K163" s="9"/>
      <c r="L163" s="9"/>
      <c r="M163" s="185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H163" s="12"/>
      <c r="AI163" s="12"/>
      <c r="AJ163" s="12"/>
      <c r="AK163" s="12"/>
    </row>
    <row r="164" spans="1:37" ht="12.75" customHeight="1" thickBot="1" x14ac:dyDescent="0.25">
      <c r="B164" s="29"/>
      <c r="C164" s="30"/>
      <c r="D164" s="30"/>
      <c r="E164" s="30"/>
      <c r="F164" s="30"/>
      <c r="G164" s="31"/>
      <c r="H164" s="31"/>
      <c r="I164" s="185"/>
      <c r="M164" s="185"/>
    </row>
    <row r="165" spans="1:37" ht="14.25" customHeight="1" thickBot="1" x14ac:dyDescent="0.25">
      <c r="A165" s="287" t="s">
        <v>275</v>
      </c>
      <c r="B165" s="291"/>
      <c r="C165" s="291"/>
      <c r="D165" s="291"/>
      <c r="E165" s="291"/>
      <c r="F165" s="291"/>
      <c r="G165" s="291"/>
      <c r="H165" s="292"/>
      <c r="I165" s="185"/>
      <c r="M165" s="185"/>
    </row>
    <row r="166" spans="1:37" ht="12.75" customHeight="1" x14ac:dyDescent="0.2">
      <c r="B166" s="29"/>
      <c r="C166" s="30"/>
      <c r="D166" s="30"/>
      <c r="E166" s="30"/>
      <c r="F166" s="30"/>
      <c r="G166" s="31"/>
      <c r="H166" s="31"/>
      <c r="I166" s="185"/>
      <c r="M166" s="185"/>
    </row>
    <row r="167" spans="1:37" s="28" customFormat="1" ht="12.75" customHeight="1" x14ac:dyDescent="0.2">
      <c r="A167" s="33">
        <v>13</v>
      </c>
      <c r="B167" s="293" t="s">
        <v>276</v>
      </c>
      <c r="C167" s="294"/>
      <c r="D167" s="294"/>
      <c r="E167" s="294"/>
      <c r="F167" s="294"/>
      <c r="G167" s="294"/>
      <c r="H167" s="295"/>
      <c r="I167" s="185"/>
      <c r="M167" s="185"/>
      <c r="AA167" s="3" t="s">
        <v>128</v>
      </c>
      <c r="AB167" s="3" t="s">
        <v>129</v>
      </c>
      <c r="AC167" s="17" t="s">
        <v>130</v>
      </c>
      <c r="AD167" s="20" t="s">
        <v>128</v>
      </c>
      <c r="AE167" s="3" t="s">
        <v>129</v>
      </c>
      <c r="AF167" s="3" t="s">
        <v>130</v>
      </c>
      <c r="AH167" s="3" t="s">
        <v>135</v>
      </c>
      <c r="AI167" s="17" t="s">
        <v>136</v>
      </c>
      <c r="AJ167" s="20" t="s">
        <v>135</v>
      </c>
      <c r="AK167" s="3" t="s">
        <v>136</v>
      </c>
    </row>
    <row r="168" spans="1:37" s="28" customFormat="1" ht="12.75" customHeight="1" x14ac:dyDescent="0.2">
      <c r="A168" s="33"/>
      <c r="B168" s="299" t="s">
        <v>274</v>
      </c>
      <c r="C168" s="300"/>
      <c r="D168" s="300"/>
      <c r="E168" s="300"/>
      <c r="F168" s="300"/>
      <c r="G168" s="300"/>
      <c r="H168" s="300"/>
      <c r="I168" s="300"/>
      <c r="J168" s="300"/>
      <c r="K168" s="300"/>
      <c r="L168" s="301"/>
      <c r="M168" s="185"/>
      <c r="AA168" s="3"/>
      <c r="AB168" s="3"/>
      <c r="AC168" s="17"/>
      <c r="AD168" s="20"/>
      <c r="AE168" s="3"/>
      <c r="AF168" s="3"/>
      <c r="AH168" s="3"/>
      <c r="AI168" s="17"/>
      <c r="AJ168" s="20"/>
      <c r="AK168" s="3"/>
    </row>
    <row r="169" spans="1:37" ht="12.75" customHeight="1" x14ac:dyDescent="0.2">
      <c r="A169" s="47" t="s">
        <v>22</v>
      </c>
      <c r="B169" s="227" t="s">
        <v>183</v>
      </c>
      <c r="C169" s="228"/>
      <c r="D169" s="30"/>
      <c r="E169" s="228"/>
      <c r="F169" s="229"/>
      <c r="G169" s="230">
        <f t="shared" ref="G169:G175" si="168">E169+F169</f>
        <v>0</v>
      </c>
      <c r="H169" s="230">
        <f t="shared" ref="H169:H175" si="169">C169-G169</f>
        <v>0</v>
      </c>
      <c r="I169" s="185" t="str">
        <f t="shared" ref="I169:I175" si="170">IF(AND($C169="",$E169="",$F169=""),"",IF(AND(OR($C169&lt;&gt;"",$G169&lt;&gt;""),OR(J169="",K169="")),"Sélectionnez! -&gt;",""))</f>
        <v/>
      </c>
      <c r="J169" s="231"/>
      <c r="K169" s="231"/>
      <c r="L169" s="232" t="str">
        <f t="shared" ref="L169:L175" si="171">IF(J169=K169,"-", "Changement de répartition")</f>
        <v>-</v>
      </c>
      <c r="M169" s="185" t="str">
        <f t="shared" ref="M169:M175" si="172">IF(AND($C169="",$E169="",$F169=""),"",IF(AND(OR($C169&lt;&gt;"",$G169&lt;&gt;""),OR(N169="",O169="")),"Sélectionnez! -&gt;",""))</f>
        <v/>
      </c>
      <c r="N169" s="40" t="s">
        <v>135</v>
      </c>
      <c r="O169" s="40" t="s">
        <v>135</v>
      </c>
      <c r="P169" s="4" t="str">
        <f t="shared" ref="P169:P175" si="173">IF(N169=O169,"-","Changement d'origine")</f>
        <v>-</v>
      </c>
      <c r="Q169" s="61"/>
      <c r="R169" s="61"/>
      <c r="S169" s="61"/>
      <c r="T169" s="61"/>
      <c r="U169" s="61"/>
      <c r="V169" s="61"/>
      <c r="W169" s="61"/>
      <c r="X169" s="61"/>
      <c r="Y169" s="61"/>
      <c r="Z169" s="61"/>
      <c r="AA169" s="4" t="str">
        <f t="shared" ref="AA169:AA175" si="174">IF(J169="Interne",C169,"-")</f>
        <v>-</v>
      </c>
      <c r="AB169" s="4" t="str">
        <f t="shared" ref="AB169:AB175" si="175">IF(J169="Apparenté",C169,"-")</f>
        <v>-</v>
      </c>
      <c r="AC169" s="18" t="str">
        <f t="shared" ref="AC169:AC175" si="176">IF(J169="Externe",C169,"-")</f>
        <v>-</v>
      </c>
      <c r="AD169" s="21" t="str">
        <f t="shared" ref="AD169:AD175" si="177">IF(K169="Interne",G169,"-")</f>
        <v>-</v>
      </c>
      <c r="AE169" s="4" t="str">
        <f t="shared" ref="AE169:AE175" si="178">IF(K169="Apparenté",G169,"-")</f>
        <v>-</v>
      </c>
      <c r="AF169" s="4" t="str">
        <f t="shared" ref="AF169:AF175" si="179">IF(K169="Externe",G169,"-")</f>
        <v>-</v>
      </c>
      <c r="AH169" s="4" t="str">
        <f t="shared" ref="AH169:AH175" si="180">IF($N169="Canadien",IF($C169="","-",$C169),"-")</f>
        <v>-</v>
      </c>
      <c r="AI169" s="18" t="str">
        <f t="shared" ref="AI169:AI175" si="181">IF($N169="Non-Canadien",IF($C169="","-",$C169),"-")</f>
        <v>-</v>
      </c>
      <c r="AJ169" s="21" t="str">
        <f t="shared" ref="AJ169:AJ175" si="182">IF($O169="Canadien",IF($G169=0,"-",$G169),"-")</f>
        <v>-</v>
      </c>
      <c r="AK169" s="4" t="str">
        <f t="shared" ref="AK169:AK175" si="183">IF($O169="Non-Canadien",IF($G169=0,"-",$G169),"-")</f>
        <v>-</v>
      </c>
    </row>
    <row r="170" spans="1:37" ht="12.75" customHeight="1" x14ac:dyDescent="0.2">
      <c r="A170" s="47" t="s">
        <v>93</v>
      </c>
      <c r="B170" s="64" t="s">
        <v>185</v>
      </c>
      <c r="C170" s="37"/>
      <c r="D170" s="30"/>
      <c r="E170" s="37"/>
      <c r="F170" s="66"/>
      <c r="G170" s="39">
        <f t="shared" si="168"/>
        <v>0</v>
      </c>
      <c r="H170" s="39">
        <f t="shared" si="169"/>
        <v>0</v>
      </c>
      <c r="I170" s="185" t="str">
        <f t="shared" si="170"/>
        <v/>
      </c>
      <c r="J170" s="40"/>
      <c r="K170" s="40"/>
      <c r="L170" s="4" t="str">
        <f t="shared" si="171"/>
        <v>-</v>
      </c>
      <c r="M170" s="185" t="str">
        <f t="shared" si="172"/>
        <v/>
      </c>
      <c r="N170" s="40" t="s">
        <v>135</v>
      </c>
      <c r="O170" s="40" t="s">
        <v>135</v>
      </c>
      <c r="P170" s="4" t="str">
        <f t="shared" si="173"/>
        <v>-</v>
      </c>
      <c r="Q170" s="61"/>
      <c r="R170" s="61"/>
      <c r="S170" s="61"/>
      <c r="T170" s="61"/>
      <c r="U170" s="61"/>
      <c r="V170" s="61"/>
      <c r="W170" s="61"/>
      <c r="X170" s="61"/>
      <c r="Y170" s="61"/>
      <c r="Z170" s="61"/>
      <c r="AA170" s="4" t="str">
        <f t="shared" si="174"/>
        <v>-</v>
      </c>
      <c r="AB170" s="4" t="str">
        <f t="shared" si="175"/>
        <v>-</v>
      </c>
      <c r="AC170" s="18" t="str">
        <f t="shared" si="176"/>
        <v>-</v>
      </c>
      <c r="AD170" s="21" t="str">
        <f t="shared" si="177"/>
        <v>-</v>
      </c>
      <c r="AE170" s="4" t="str">
        <f t="shared" si="178"/>
        <v>-</v>
      </c>
      <c r="AF170" s="4" t="str">
        <f t="shared" si="179"/>
        <v>-</v>
      </c>
      <c r="AH170" s="4" t="str">
        <f t="shared" si="180"/>
        <v>-</v>
      </c>
      <c r="AI170" s="18" t="str">
        <f t="shared" si="181"/>
        <v>-</v>
      </c>
      <c r="AJ170" s="21" t="str">
        <f t="shared" si="182"/>
        <v>-</v>
      </c>
      <c r="AK170" s="4" t="str">
        <f t="shared" si="183"/>
        <v>-</v>
      </c>
    </row>
    <row r="171" spans="1:37" ht="12.75" customHeight="1" x14ac:dyDescent="0.2">
      <c r="A171" s="47" t="s">
        <v>23</v>
      </c>
      <c r="B171" s="64" t="s">
        <v>184</v>
      </c>
      <c r="C171" s="37"/>
      <c r="D171" s="30"/>
      <c r="E171" s="37"/>
      <c r="F171" s="66"/>
      <c r="G171" s="39">
        <f t="shared" si="168"/>
        <v>0</v>
      </c>
      <c r="H171" s="39">
        <f t="shared" si="169"/>
        <v>0</v>
      </c>
      <c r="I171" s="185" t="str">
        <f t="shared" si="170"/>
        <v/>
      </c>
      <c r="J171" s="40"/>
      <c r="K171" s="40"/>
      <c r="L171" s="4" t="str">
        <f t="shared" si="171"/>
        <v>-</v>
      </c>
      <c r="M171" s="185" t="str">
        <f t="shared" si="172"/>
        <v/>
      </c>
      <c r="N171" s="40" t="s">
        <v>135</v>
      </c>
      <c r="O171" s="40" t="s">
        <v>135</v>
      </c>
      <c r="P171" s="4" t="str">
        <f t="shared" si="173"/>
        <v>-</v>
      </c>
      <c r="Q171" s="61"/>
      <c r="R171" s="61"/>
      <c r="S171" s="61"/>
      <c r="T171" s="61"/>
      <c r="U171" s="61"/>
      <c r="V171" s="61"/>
      <c r="W171" s="61"/>
      <c r="X171" s="61"/>
      <c r="Y171" s="61"/>
      <c r="Z171" s="61"/>
      <c r="AA171" s="4" t="str">
        <f t="shared" si="174"/>
        <v>-</v>
      </c>
      <c r="AB171" s="4" t="str">
        <f t="shared" si="175"/>
        <v>-</v>
      </c>
      <c r="AC171" s="18" t="str">
        <f t="shared" si="176"/>
        <v>-</v>
      </c>
      <c r="AD171" s="21" t="str">
        <f t="shared" si="177"/>
        <v>-</v>
      </c>
      <c r="AE171" s="4" t="str">
        <f t="shared" si="178"/>
        <v>-</v>
      </c>
      <c r="AF171" s="4" t="str">
        <f t="shared" si="179"/>
        <v>-</v>
      </c>
      <c r="AH171" s="4" t="str">
        <f t="shared" si="180"/>
        <v>-</v>
      </c>
      <c r="AI171" s="18" t="str">
        <f t="shared" si="181"/>
        <v>-</v>
      </c>
      <c r="AJ171" s="21" t="str">
        <f t="shared" si="182"/>
        <v>-</v>
      </c>
      <c r="AK171" s="4" t="str">
        <f t="shared" si="183"/>
        <v>-</v>
      </c>
    </row>
    <row r="172" spans="1:37" ht="12.75" customHeight="1" x14ac:dyDescent="0.2">
      <c r="A172" s="47"/>
      <c r="B172" s="64"/>
      <c r="C172" s="37"/>
      <c r="D172" s="30"/>
      <c r="E172" s="37"/>
      <c r="F172" s="66"/>
      <c r="G172" s="39">
        <f t="shared" si="168"/>
        <v>0</v>
      </c>
      <c r="H172" s="39">
        <f t="shared" si="169"/>
        <v>0</v>
      </c>
      <c r="I172" s="185" t="str">
        <f t="shared" si="170"/>
        <v/>
      </c>
      <c r="J172" s="40"/>
      <c r="K172" s="40"/>
      <c r="L172" s="4" t="str">
        <f t="shared" si="171"/>
        <v>-</v>
      </c>
      <c r="M172" s="185" t="str">
        <f t="shared" si="172"/>
        <v/>
      </c>
      <c r="N172" s="40" t="s">
        <v>135</v>
      </c>
      <c r="O172" s="40" t="s">
        <v>135</v>
      </c>
      <c r="P172" s="4" t="str">
        <f t="shared" si="173"/>
        <v>-</v>
      </c>
      <c r="Q172" s="61"/>
      <c r="R172" s="61"/>
      <c r="S172" s="61"/>
      <c r="T172" s="61"/>
      <c r="U172" s="61"/>
      <c r="V172" s="61"/>
      <c r="W172" s="61"/>
      <c r="X172" s="61"/>
      <c r="Y172" s="61"/>
      <c r="Z172" s="61"/>
      <c r="AA172" s="4" t="str">
        <f t="shared" si="174"/>
        <v>-</v>
      </c>
      <c r="AB172" s="4" t="str">
        <f t="shared" si="175"/>
        <v>-</v>
      </c>
      <c r="AC172" s="18" t="str">
        <f t="shared" si="176"/>
        <v>-</v>
      </c>
      <c r="AD172" s="21" t="str">
        <f t="shared" si="177"/>
        <v>-</v>
      </c>
      <c r="AE172" s="4" t="str">
        <f t="shared" si="178"/>
        <v>-</v>
      </c>
      <c r="AF172" s="4" t="str">
        <f t="shared" si="179"/>
        <v>-</v>
      </c>
      <c r="AH172" s="4" t="str">
        <f t="shared" si="180"/>
        <v>-</v>
      </c>
      <c r="AI172" s="18" t="str">
        <f t="shared" si="181"/>
        <v>-</v>
      </c>
      <c r="AJ172" s="21" t="str">
        <f t="shared" si="182"/>
        <v>-</v>
      </c>
      <c r="AK172" s="4" t="str">
        <f t="shared" si="183"/>
        <v>-</v>
      </c>
    </row>
    <row r="173" spans="1:37" ht="12.75" customHeight="1" x14ac:dyDescent="0.2">
      <c r="A173" s="47"/>
      <c r="B173" s="64"/>
      <c r="C173" s="37"/>
      <c r="D173" s="30"/>
      <c r="E173" s="37"/>
      <c r="F173" s="66"/>
      <c r="G173" s="39">
        <f t="shared" si="168"/>
        <v>0</v>
      </c>
      <c r="H173" s="39">
        <f t="shared" si="169"/>
        <v>0</v>
      </c>
      <c r="I173" s="185" t="str">
        <f t="shared" si="170"/>
        <v/>
      </c>
      <c r="J173" s="40"/>
      <c r="K173" s="40"/>
      <c r="L173" s="4" t="str">
        <f t="shared" si="171"/>
        <v>-</v>
      </c>
      <c r="M173" s="185" t="str">
        <f t="shared" si="172"/>
        <v/>
      </c>
      <c r="N173" s="40" t="s">
        <v>135</v>
      </c>
      <c r="O173" s="40" t="s">
        <v>135</v>
      </c>
      <c r="P173" s="4" t="str">
        <f t="shared" si="173"/>
        <v>-</v>
      </c>
      <c r="Q173" s="61"/>
      <c r="R173" s="61"/>
      <c r="S173" s="61"/>
      <c r="T173" s="61"/>
      <c r="U173" s="61"/>
      <c r="V173" s="61"/>
      <c r="W173" s="61"/>
      <c r="X173" s="61"/>
      <c r="Y173" s="61"/>
      <c r="Z173" s="61"/>
      <c r="AA173" s="4" t="str">
        <f t="shared" si="174"/>
        <v>-</v>
      </c>
      <c r="AB173" s="4" t="str">
        <f t="shared" si="175"/>
        <v>-</v>
      </c>
      <c r="AC173" s="18" t="str">
        <f t="shared" si="176"/>
        <v>-</v>
      </c>
      <c r="AD173" s="21" t="str">
        <f t="shared" si="177"/>
        <v>-</v>
      </c>
      <c r="AE173" s="4" t="str">
        <f t="shared" si="178"/>
        <v>-</v>
      </c>
      <c r="AF173" s="4" t="str">
        <f t="shared" si="179"/>
        <v>-</v>
      </c>
      <c r="AH173" s="4" t="str">
        <f t="shared" si="180"/>
        <v>-</v>
      </c>
      <c r="AI173" s="18" t="str">
        <f t="shared" si="181"/>
        <v>-</v>
      </c>
      <c r="AJ173" s="21" t="str">
        <f t="shared" si="182"/>
        <v>-</v>
      </c>
      <c r="AK173" s="4" t="str">
        <f t="shared" si="183"/>
        <v>-</v>
      </c>
    </row>
    <row r="174" spans="1:37" ht="12.75" customHeight="1" x14ac:dyDescent="0.2">
      <c r="A174" s="47" t="s">
        <v>24</v>
      </c>
      <c r="B174" s="64" t="s">
        <v>156</v>
      </c>
      <c r="C174" s="37"/>
      <c r="D174" s="30"/>
      <c r="E174" s="37"/>
      <c r="F174" s="66"/>
      <c r="G174" s="39">
        <f t="shared" si="168"/>
        <v>0</v>
      </c>
      <c r="H174" s="39">
        <f t="shared" si="169"/>
        <v>0</v>
      </c>
      <c r="I174" s="185" t="str">
        <f t="shared" si="170"/>
        <v/>
      </c>
      <c r="J174" s="40"/>
      <c r="K174" s="40"/>
      <c r="L174" s="4" t="str">
        <f t="shared" si="171"/>
        <v>-</v>
      </c>
      <c r="M174" s="185" t="str">
        <f t="shared" si="172"/>
        <v/>
      </c>
      <c r="N174" s="40" t="s">
        <v>135</v>
      </c>
      <c r="O174" s="40" t="s">
        <v>135</v>
      </c>
      <c r="P174" s="4" t="str">
        <f t="shared" si="173"/>
        <v>-</v>
      </c>
      <c r="Q174" s="61"/>
      <c r="R174" s="61"/>
      <c r="S174" s="61"/>
      <c r="T174" s="61"/>
      <c r="U174" s="61"/>
      <c r="V174" s="61"/>
      <c r="W174" s="61"/>
      <c r="X174" s="61"/>
      <c r="Y174" s="61"/>
      <c r="Z174" s="61"/>
      <c r="AA174" s="4" t="str">
        <f t="shared" si="174"/>
        <v>-</v>
      </c>
      <c r="AB174" s="4" t="str">
        <f t="shared" si="175"/>
        <v>-</v>
      </c>
      <c r="AC174" s="18" t="str">
        <f t="shared" si="176"/>
        <v>-</v>
      </c>
      <c r="AD174" s="21" t="str">
        <f t="shared" si="177"/>
        <v>-</v>
      </c>
      <c r="AE174" s="4" t="str">
        <f t="shared" si="178"/>
        <v>-</v>
      </c>
      <c r="AF174" s="4" t="str">
        <f t="shared" si="179"/>
        <v>-</v>
      </c>
      <c r="AH174" s="4" t="str">
        <f t="shared" si="180"/>
        <v>-</v>
      </c>
      <c r="AI174" s="18" t="str">
        <f t="shared" si="181"/>
        <v>-</v>
      </c>
      <c r="AJ174" s="21" t="str">
        <f t="shared" si="182"/>
        <v>-</v>
      </c>
      <c r="AK174" s="4" t="str">
        <f t="shared" si="183"/>
        <v>-</v>
      </c>
    </row>
    <row r="175" spans="1:37" ht="12.75" customHeight="1" x14ac:dyDescent="0.2">
      <c r="A175" s="47"/>
      <c r="B175" s="64"/>
      <c r="C175" s="37"/>
      <c r="D175" s="30"/>
      <c r="E175" s="37"/>
      <c r="F175" s="66"/>
      <c r="G175" s="39">
        <f t="shared" si="168"/>
        <v>0</v>
      </c>
      <c r="H175" s="39">
        <f t="shared" si="169"/>
        <v>0</v>
      </c>
      <c r="I175" s="185" t="str">
        <f t="shared" si="170"/>
        <v/>
      </c>
      <c r="J175" s="40"/>
      <c r="K175" s="40"/>
      <c r="L175" s="4" t="str">
        <f t="shared" si="171"/>
        <v>-</v>
      </c>
      <c r="M175" s="185" t="str">
        <f t="shared" si="172"/>
        <v/>
      </c>
      <c r="N175" s="40" t="s">
        <v>135</v>
      </c>
      <c r="O175" s="40" t="s">
        <v>135</v>
      </c>
      <c r="P175" s="4" t="str">
        <f t="shared" si="173"/>
        <v>-</v>
      </c>
      <c r="Q175" s="61"/>
      <c r="R175" s="61"/>
      <c r="S175" s="61"/>
      <c r="T175" s="61"/>
      <c r="U175" s="61"/>
      <c r="V175" s="61"/>
      <c r="W175" s="61"/>
      <c r="X175" s="61"/>
      <c r="Y175" s="61"/>
      <c r="Z175" s="61"/>
      <c r="AA175" s="4" t="str">
        <f t="shared" si="174"/>
        <v>-</v>
      </c>
      <c r="AB175" s="4" t="str">
        <f t="shared" si="175"/>
        <v>-</v>
      </c>
      <c r="AC175" s="18" t="str">
        <f t="shared" si="176"/>
        <v>-</v>
      </c>
      <c r="AD175" s="21" t="str">
        <f t="shared" si="177"/>
        <v>-</v>
      </c>
      <c r="AE175" s="4" t="str">
        <f t="shared" si="178"/>
        <v>-</v>
      </c>
      <c r="AF175" s="4" t="str">
        <f t="shared" si="179"/>
        <v>-</v>
      </c>
      <c r="AH175" s="4" t="str">
        <f t="shared" si="180"/>
        <v>-</v>
      </c>
      <c r="AI175" s="18" t="str">
        <f t="shared" si="181"/>
        <v>-</v>
      </c>
      <c r="AJ175" s="21" t="str">
        <f t="shared" si="182"/>
        <v>-</v>
      </c>
      <c r="AK175" s="4" t="str">
        <f t="shared" si="183"/>
        <v>-</v>
      </c>
    </row>
    <row r="176" spans="1:37" s="28" customFormat="1" ht="12.75" customHeight="1" x14ac:dyDescent="0.2">
      <c r="A176" s="33">
        <v>13</v>
      </c>
      <c r="B176" s="65" t="s">
        <v>277</v>
      </c>
      <c r="C176" s="42">
        <f>ROUND(SUM(C169:C175),0)</f>
        <v>0</v>
      </c>
      <c r="D176" s="63"/>
      <c r="E176" s="42">
        <f>ROUND(SUM(E169:E175),0)</f>
        <v>0</v>
      </c>
      <c r="F176" s="67">
        <f>ROUND(SUM(F169:F175),0)</f>
        <v>0</v>
      </c>
      <c r="G176" s="42">
        <f>ROUND(SUM(G169:G175),0)</f>
        <v>0</v>
      </c>
      <c r="H176" s="42">
        <f>SUM(H169:H175)</f>
        <v>0</v>
      </c>
      <c r="I176" s="185"/>
      <c r="M176" s="185"/>
      <c r="AA176" s="5">
        <f t="shared" ref="AA176:AF176" si="184">ROUND(SUM(AA169:AA175),0)</f>
        <v>0</v>
      </c>
      <c r="AB176" s="5">
        <f t="shared" si="184"/>
        <v>0</v>
      </c>
      <c r="AC176" s="19">
        <f t="shared" si="184"/>
        <v>0</v>
      </c>
      <c r="AD176" s="22">
        <f t="shared" si="184"/>
        <v>0</v>
      </c>
      <c r="AE176" s="5">
        <f t="shared" si="184"/>
        <v>0</v>
      </c>
      <c r="AF176" s="5">
        <f t="shared" si="184"/>
        <v>0</v>
      </c>
      <c r="AH176" s="5">
        <f>ROUND(SUM(AH169:AH175),0)</f>
        <v>0</v>
      </c>
      <c r="AI176" s="19">
        <f>ROUND(SUM(AI169:AI175),0)</f>
        <v>0</v>
      </c>
      <c r="AJ176" s="22">
        <f>ROUND(SUM(AJ169:AJ175),0)</f>
        <v>0</v>
      </c>
      <c r="AK176" s="5">
        <f>ROUND(SUM(AK169:AK175),0)</f>
        <v>0</v>
      </c>
    </row>
    <row r="177" spans="1:37" ht="12.75" customHeight="1" x14ac:dyDescent="0.2">
      <c r="B177" s="29"/>
      <c r="C177" s="30"/>
      <c r="D177" s="30"/>
      <c r="E177" s="30"/>
      <c r="F177" s="30"/>
      <c r="G177" s="31"/>
      <c r="H177" s="31"/>
      <c r="I177" s="185"/>
      <c r="M177" s="185"/>
    </row>
    <row r="178" spans="1:37" s="28" customFormat="1" ht="12.75" customHeight="1" x14ac:dyDescent="0.2">
      <c r="A178" s="33">
        <v>14</v>
      </c>
      <c r="B178" s="282" t="s">
        <v>288</v>
      </c>
      <c r="C178" s="283"/>
      <c r="D178" s="283"/>
      <c r="E178" s="283"/>
      <c r="F178" s="283"/>
      <c r="G178" s="283"/>
      <c r="H178" s="284"/>
      <c r="I178" s="185"/>
      <c r="M178" s="185"/>
      <c r="AA178" s="3" t="s">
        <v>128</v>
      </c>
      <c r="AB178" s="3" t="s">
        <v>129</v>
      </c>
      <c r="AC178" s="17" t="s">
        <v>130</v>
      </c>
      <c r="AD178" s="20" t="s">
        <v>128</v>
      </c>
      <c r="AE178" s="3" t="s">
        <v>129</v>
      </c>
      <c r="AF178" s="3" t="s">
        <v>130</v>
      </c>
      <c r="AH178" s="3" t="s">
        <v>135</v>
      </c>
      <c r="AI178" s="17" t="s">
        <v>136</v>
      </c>
      <c r="AJ178" s="20" t="s">
        <v>135</v>
      </c>
      <c r="AK178" s="3" t="s">
        <v>136</v>
      </c>
    </row>
    <row r="179" spans="1:37" s="28" customFormat="1" ht="12.75" customHeight="1" x14ac:dyDescent="0.2">
      <c r="A179" s="33"/>
      <c r="B179" s="299" t="s">
        <v>274</v>
      </c>
      <c r="C179" s="300"/>
      <c r="D179" s="300"/>
      <c r="E179" s="300"/>
      <c r="F179" s="300"/>
      <c r="G179" s="300"/>
      <c r="H179" s="300"/>
      <c r="I179" s="300"/>
      <c r="J179" s="300"/>
      <c r="K179" s="300"/>
      <c r="L179" s="301"/>
      <c r="M179" s="185"/>
      <c r="AA179" s="3"/>
      <c r="AB179" s="3"/>
      <c r="AC179" s="17"/>
      <c r="AD179" s="20"/>
      <c r="AE179" s="3"/>
      <c r="AF179" s="3"/>
      <c r="AH179" s="3"/>
      <c r="AI179" s="17"/>
      <c r="AJ179" s="20"/>
      <c r="AK179" s="3"/>
    </row>
    <row r="180" spans="1:37" ht="12.75" customHeight="1" x14ac:dyDescent="0.2">
      <c r="A180" s="47" t="s">
        <v>25</v>
      </c>
      <c r="B180" s="64" t="s">
        <v>189</v>
      </c>
      <c r="C180" s="37"/>
      <c r="D180" s="30"/>
      <c r="E180" s="37"/>
      <c r="F180" s="66"/>
      <c r="G180" s="39">
        <f t="shared" ref="G180:G194" si="185">E180+F180</f>
        <v>0</v>
      </c>
      <c r="H180" s="39">
        <f t="shared" ref="H180:H194" si="186">C180-G180</f>
        <v>0</v>
      </c>
      <c r="I180" s="185" t="str">
        <f t="shared" ref="I180:I194" si="187">IF(AND($C180="",$E180="",$F180=""),"",IF(AND(OR($C180&lt;&gt;"",$G180&lt;&gt;""),OR(J180="",K180="")),"Sélectionnez! -&gt;",""))</f>
        <v/>
      </c>
      <c r="J180" s="40"/>
      <c r="K180" s="40"/>
      <c r="L180" s="4" t="str">
        <f t="shared" ref="L180:L194" si="188">IF(J180=K180,"-", "Changement de répartition")</f>
        <v>-</v>
      </c>
      <c r="M180" s="185" t="str">
        <f t="shared" ref="M180:M194" si="189">IF(AND($C180="",$E180="",$F180=""),"",IF(AND(OR($C180&lt;&gt;"",$G180&lt;&gt;""),OR(N180="",O180="")),"Sélectionnez! -&gt;",""))</f>
        <v/>
      </c>
      <c r="N180" s="40" t="s">
        <v>135</v>
      </c>
      <c r="O180" s="40" t="s">
        <v>135</v>
      </c>
      <c r="P180" s="4" t="str">
        <f t="shared" ref="P180:P194" si="190">IF(N180=O180,"-","Changement d'origine")</f>
        <v>-</v>
      </c>
      <c r="Q180" s="61"/>
      <c r="R180" s="61"/>
      <c r="S180" s="61"/>
      <c r="T180" s="61"/>
      <c r="U180" s="61"/>
      <c r="V180" s="61"/>
      <c r="W180" s="61"/>
      <c r="X180" s="61"/>
      <c r="Y180" s="61"/>
      <c r="Z180" s="61"/>
      <c r="AA180" s="4" t="str">
        <f t="shared" ref="AA180:AA194" si="191">IF(J180="Interne",C180,"-")</f>
        <v>-</v>
      </c>
      <c r="AB180" s="4" t="str">
        <f t="shared" ref="AB180:AB194" si="192">IF(J180="Apparenté",C180,"-")</f>
        <v>-</v>
      </c>
      <c r="AC180" s="18" t="str">
        <f t="shared" ref="AC180:AC194" si="193">IF(J180="Externe",C180,"-")</f>
        <v>-</v>
      </c>
      <c r="AD180" s="21" t="str">
        <f t="shared" ref="AD180:AD194" si="194">IF(K180="Interne",G180,"-")</f>
        <v>-</v>
      </c>
      <c r="AE180" s="4" t="str">
        <f t="shared" ref="AE180:AE194" si="195">IF(K180="Apparenté",G180,"-")</f>
        <v>-</v>
      </c>
      <c r="AF180" s="4" t="str">
        <f t="shared" ref="AF180:AF194" si="196">IF(K180="Externe",G180,"-")</f>
        <v>-</v>
      </c>
      <c r="AH180" s="4" t="str">
        <f t="shared" ref="AH180:AH194" si="197">IF($N180="Canadien",IF($C180="","-",$C180),"-")</f>
        <v>-</v>
      </c>
      <c r="AI180" s="18" t="str">
        <f t="shared" ref="AI180:AI194" si="198">IF($N180="Non-Canadien",IF($C180="","-",$C180),"-")</f>
        <v>-</v>
      </c>
      <c r="AJ180" s="21" t="str">
        <f t="shared" ref="AJ180:AJ194" si="199">IF($O180="Canadien",IF($G180=0,"-",$G180),"-")</f>
        <v>-</v>
      </c>
      <c r="AK180" s="4" t="str">
        <f t="shared" ref="AK180:AK194" si="200">IF($O180="Non-Canadien",IF($G180=0,"-",$G180),"-")</f>
        <v>-</v>
      </c>
    </row>
    <row r="181" spans="1:37" ht="12.75" customHeight="1" x14ac:dyDescent="0.2">
      <c r="A181" s="47" t="s">
        <v>94</v>
      </c>
      <c r="B181" s="64" t="s">
        <v>190</v>
      </c>
      <c r="C181" s="37"/>
      <c r="D181" s="30"/>
      <c r="E181" s="37"/>
      <c r="F181" s="66"/>
      <c r="G181" s="39">
        <f t="shared" si="185"/>
        <v>0</v>
      </c>
      <c r="H181" s="39">
        <f t="shared" si="186"/>
        <v>0</v>
      </c>
      <c r="I181" s="185" t="str">
        <f t="shared" si="187"/>
        <v/>
      </c>
      <c r="J181" s="40"/>
      <c r="K181" s="40"/>
      <c r="L181" s="4" t="str">
        <f t="shared" si="188"/>
        <v>-</v>
      </c>
      <c r="M181" s="185" t="str">
        <f t="shared" si="189"/>
        <v/>
      </c>
      <c r="N181" s="40" t="s">
        <v>135</v>
      </c>
      <c r="O181" s="40" t="s">
        <v>135</v>
      </c>
      <c r="P181" s="4" t="str">
        <f t="shared" si="190"/>
        <v>-</v>
      </c>
      <c r="Q181" s="61"/>
      <c r="R181" s="61"/>
      <c r="S181" s="61"/>
      <c r="T181" s="61"/>
      <c r="U181" s="61"/>
      <c r="V181" s="61"/>
      <c r="W181" s="61"/>
      <c r="X181" s="61"/>
      <c r="Y181" s="61"/>
      <c r="Z181" s="61"/>
      <c r="AA181" s="4" t="str">
        <f t="shared" si="191"/>
        <v>-</v>
      </c>
      <c r="AB181" s="4" t="str">
        <f t="shared" si="192"/>
        <v>-</v>
      </c>
      <c r="AC181" s="18" t="str">
        <f t="shared" si="193"/>
        <v>-</v>
      </c>
      <c r="AD181" s="21" t="str">
        <f t="shared" si="194"/>
        <v>-</v>
      </c>
      <c r="AE181" s="4" t="str">
        <f t="shared" si="195"/>
        <v>-</v>
      </c>
      <c r="AF181" s="4" t="str">
        <f t="shared" si="196"/>
        <v>-</v>
      </c>
      <c r="AH181" s="4" t="str">
        <f t="shared" si="197"/>
        <v>-</v>
      </c>
      <c r="AI181" s="18" t="str">
        <f t="shared" si="198"/>
        <v>-</v>
      </c>
      <c r="AJ181" s="21" t="str">
        <f t="shared" si="199"/>
        <v>-</v>
      </c>
      <c r="AK181" s="4" t="str">
        <f t="shared" si="200"/>
        <v>-</v>
      </c>
    </row>
    <row r="182" spans="1:37" ht="12.75" customHeight="1" x14ac:dyDescent="0.2">
      <c r="A182" s="47" t="s">
        <v>26</v>
      </c>
      <c r="B182" s="64" t="s">
        <v>191</v>
      </c>
      <c r="C182" s="37"/>
      <c r="D182" s="30"/>
      <c r="E182" s="37"/>
      <c r="F182" s="66"/>
      <c r="G182" s="39">
        <f t="shared" si="185"/>
        <v>0</v>
      </c>
      <c r="H182" s="39">
        <f t="shared" si="186"/>
        <v>0</v>
      </c>
      <c r="I182" s="185" t="str">
        <f t="shared" si="187"/>
        <v/>
      </c>
      <c r="J182" s="40"/>
      <c r="K182" s="40"/>
      <c r="L182" s="4" t="str">
        <f t="shared" si="188"/>
        <v>-</v>
      </c>
      <c r="M182" s="185" t="str">
        <f t="shared" si="189"/>
        <v/>
      </c>
      <c r="N182" s="40" t="s">
        <v>135</v>
      </c>
      <c r="O182" s="40" t="s">
        <v>135</v>
      </c>
      <c r="P182" s="4" t="str">
        <f t="shared" si="190"/>
        <v>-</v>
      </c>
      <c r="Q182" s="61"/>
      <c r="R182" s="61"/>
      <c r="S182" s="61"/>
      <c r="T182" s="61"/>
      <c r="U182" s="61"/>
      <c r="V182" s="61"/>
      <c r="W182" s="61"/>
      <c r="X182" s="61"/>
      <c r="Y182" s="61"/>
      <c r="Z182" s="61"/>
      <c r="AA182" s="4" t="str">
        <f t="shared" si="191"/>
        <v>-</v>
      </c>
      <c r="AB182" s="4" t="str">
        <f t="shared" si="192"/>
        <v>-</v>
      </c>
      <c r="AC182" s="18" t="str">
        <f t="shared" si="193"/>
        <v>-</v>
      </c>
      <c r="AD182" s="21" t="str">
        <f t="shared" si="194"/>
        <v>-</v>
      </c>
      <c r="AE182" s="4" t="str">
        <f t="shared" si="195"/>
        <v>-</v>
      </c>
      <c r="AF182" s="4" t="str">
        <f t="shared" si="196"/>
        <v>-</v>
      </c>
      <c r="AH182" s="4" t="str">
        <f t="shared" si="197"/>
        <v>-</v>
      </c>
      <c r="AI182" s="18" t="str">
        <f t="shared" si="198"/>
        <v>-</v>
      </c>
      <c r="AJ182" s="21" t="str">
        <f t="shared" si="199"/>
        <v>-</v>
      </c>
      <c r="AK182" s="4" t="str">
        <f t="shared" si="200"/>
        <v>-</v>
      </c>
    </row>
    <row r="183" spans="1:37" ht="12.75" customHeight="1" x14ac:dyDescent="0.2">
      <c r="A183" s="47" t="s">
        <v>95</v>
      </c>
      <c r="B183" s="64" t="s">
        <v>249</v>
      </c>
      <c r="C183" s="37"/>
      <c r="D183" s="30"/>
      <c r="E183" s="37"/>
      <c r="F183" s="66"/>
      <c r="G183" s="39">
        <f t="shared" si="185"/>
        <v>0</v>
      </c>
      <c r="H183" s="39">
        <f t="shared" si="186"/>
        <v>0</v>
      </c>
      <c r="I183" s="185" t="str">
        <f t="shared" si="187"/>
        <v/>
      </c>
      <c r="J183" s="40"/>
      <c r="K183" s="40"/>
      <c r="L183" s="4" t="str">
        <f t="shared" si="188"/>
        <v>-</v>
      </c>
      <c r="M183" s="185" t="str">
        <f t="shared" si="189"/>
        <v/>
      </c>
      <c r="N183" s="40" t="s">
        <v>135</v>
      </c>
      <c r="O183" s="40" t="s">
        <v>135</v>
      </c>
      <c r="P183" s="4" t="str">
        <f t="shared" si="190"/>
        <v>-</v>
      </c>
      <c r="Q183" s="61"/>
      <c r="R183" s="61"/>
      <c r="S183" s="61"/>
      <c r="T183" s="61"/>
      <c r="U183" s="61"/>
      <c r="V183" s="61"/>
      <c r="W183" s="61"/>
      <c r="X183" s="61"/>
      <c r="Y183" s="61"/>
      <c r="Z183" s="61"/>
      <c r="AA183" s="4" t="str">
        <f t="shared" si="191"/>
        <v>-</v>
      </c>
      <c r="AB183" s="4" t="str">
        <f t="shared" si="192"/>
        <v>-</v>
      </c>
      <c r="AC183" s="18" t="str">
        <f t="shared" si="193"/>
        <v>-</v>
      </c>
      <c r="AD183" s="21" t="str">
        <f t="shared" si="194"/>
        <v>-</v>
      </c>
      <c r="AE183" s="4" t="str">
        <f t="shared" si="195"/>
        <v>-</v>
      </c>
      <c r="AF183" s="4" t="str">
        <f t="shared" si="196"/>
        <v>-</v>
      </c>
      <c r="AH183" s="4" t="str">
        <f t="shared" si="197"/>
        <v>-</v>
      </c>
      <c r="AI183" s="18" t="str">
        <f t="shared" si="198"/>
        <v>-</v>
      </c>
      <c r="AJ183" s="21" t="str">
        <f t="shared" si="199"/>
        <v>-</v>
      </c>
      <c r="AK183" s="4" t="str">
        <f t="shared" si="200"/>
        <v>-</v>
      </c>
    </row>
    <row r="184" spans="1:37" ht="12.75" customHeight="1" x14ac:dyDescent="0.2">
      <c r="A184" s="47" t="s">
        <v>250</v>
      </c>
      <c r="B184" s="64" t="s">
        <v>253</v>
      </c>
      <c r="C184" s="37"/>
      <c r="D184" s="30"/>
      <c r="E184" s="37"/>
      <c r="F184" s="66"/>
      <c r="G184" s="39">
        <f t="shared" si="185"/>
        <v>0</v>
      </c>
      <c r="H184" s="39">
        <f t="shared" si="186"/>
        <v>0</v>
      </c>
      <c r="I184" s="185" t="str">
        <f t="shared" si="187"/>
        <v/>
      </c>
      <c r="J184" s="40"/>
      <c r="K184" s="40"/>
      <c r="L184" s="4" t="str">
        <f t="shared" si="188"/>
        <v>-</v>
      </c>
      <c r="M184" s="185" t="str">
        <f t="shared" si="189"/>
        <v/>
      </c>
      <c r="N184" s="40" t="s">
        <v>135</v>
      </c>
      <c r="O184" s="40" t="s">
        <v>135</v>
      </c>
      <c r="P184" s="4" t="str">
        <f t="shared" si="190"/>
        <v>-</v>
      </c>
      <c r="Q184" s="61"/>
      <c r="R184" s="61"/>
      <c r="S184" s="61"/>
      <c r="T184" s="61"/>
      <c r="U184" s="61"/>
      <c r="V184" s="61"/>
      <c r="W184" s="61"/>
      <c r="X184" s="61"/>
      <c r="Y184" s="61"/>
      <c r="Z184" s="61"/>
      <c r="AA184" s="4" t="str">
        <f t="shared" si="191"/>
        <v>-</v>
      </c>
      <c r="AB184" s="4" t="str">
        <f t="shared" si="192"/>
        <v>-</v>
      </c>
      <c r="AC184" s="18" t="str">
        <f t="shared" si="193"/>
        <v>-</v>
      </c>
      <c r="AD184" s="21" t="str">
        <f t="shared" si="194"/>
        <v>-</v>
      </c>
      <c r="AE184" s="4" t="str">
        <f t="shared" si="195"/>
        <v>-</v>
      </c>
      <c r="AF184" s="4" t="str">
        <f t="shared" si="196"/>
        <v>-</v>
      </c>
      <c r="AH184" s="4" t="str">
        <f t="shared" si="197"/>
        <v>-</v>
      </c>
      <c r="AI184" s="18" t="str">
        <f t="shared" si="198"/>
        <v>-</v>
      </c>
      <c r="AJ184" s="21" t="str">
        <f t="shared" si="199"/>
        <v>-</v>
      </c>
      <c r="AK184" s="4" t="str">
        <f t="shared" si="200"/>
        <v>-</v>
      </c>
    </row>
    <row r="185" spans="1:37" ht="12.75" customHeight="1" x14ac:dyDescent="0.2">
      <c r="A185" s="47" t="s">
        <v>251</v>
      </c>
      <c r="B185" s="64" t="s">
        <v>254</v>
      </c>
      <c r="C185" s="37"/>
      <c r="D185" s="30"/>
      <c r="E185" s="37"/>
      <c r="F185" s="66"/>
      <c r="G185" s="39">
        <f t="shared" si="185"/>
        <v>0</v>
      </c>
      <c r="H185" s="39">
        <f t="shared" si="186"/>
        <v>0</v>
      </c>
      <c r="I185" s="185" t="str">
        <f t="shared" si="187"/>
        <v/>
      </c>
      <c r="J185" s="40"/>
      <c r="K185" s="40"/>
      <c r="L185" s="4" t="str">
        <f t="shared" si="188"/>
        <v>-</v>
      </c>
      <c r="M185" s="185" t="str">
        <f t="shared" si="189"/>
        <v/>
      </c>
      <c r="N185" s="40" t="s">
        <v>135</v>
      </c>
      <c r="O185" s="40" t="s">
        <v>135</v>
      </c>
      <c r="P185" s="4" t="str">
        <f t="shared" si="190"/>
        <v>-</v>
      </c>
      <c r="Q185" s="61"/>
      <c r="R185" s="61"/>
      <c r="S185" s="61"/>
      <c r="T185" s="61"/>
      <c r="U185" s="61"/>
      <c r="V185" s="61"/>
      <c r="W185" s="61"/>
      <c r="X185" s="61"/>
      <c r="Y185" s="61"/>
      <c r="Z185" s="61"/>
      <c r="AA185" s="4" t="str">
        <f t="shared" si="191"/>
        <v>-</v>
      </c>
      <c r="AB185" s="4" t="str">
        <f t="shared" si="192"/>
        <v>-</v>
      </c>
      <c r="AC185" s="18" t="str">
        <f t="shared" si="193"/>
        <v>-</v>
      </c>
      <c r="AD185" s="21" t="str">
        <f t="shared" si="194"/>
        <v>-</v>
      </c>
      <c r="AE185" s="4" t="str">
        <f t="shared" si="195"/>
        <v>-</v>
      </c>
      <c r="AF185" s="4" t="str">
        <f t="shared" si="196"/>
        <v>-</v>
      </c>
      <c r="AH185" s="4" t="str">
        <f t="shared" si="197"/>
        <v>-</v>
      </c>
      <c r="AI185" s="18" t="str">
        <f t="shared" si="198"/>
        <v>-</v>
      </c>
      <c r="AJ185" s="21" t="str">
        <f t="shared" si="199"/>
        <v>-</v>
      </c>
      <c r="AK185" s="4" t="str">
        <f t="shared" si="200"/>
        <v>-</v>
      </c>
    </row>
    <row r="186" spans="1:37" ht="12.75" customHeight="1" x14ac:dyDescent="0.2">
      <c r="A186" s="47" t="s">
        <v>252</v>
      </c>
      <c r="B186" s="64" t="s">
        <v>255</v>
      </c>
      <c r="C186" s="37"/>
      <c r="D186" s="30"/>
      <c r="E186" s="37"/>
      <c r="F186" s="66"/>
      <c r="G186" s="39">
        <f t="shared" si="185"/>
        <v>0</v>
      </c>
      <c r="H186" s="39">
        <f t="shared" si="186"/>
        <v>0</v>
      </c>
      <c r="I186" s="185" t="str">
        <f t="shared" si="187"/>
        <v/>
      </c>
      <c r="J186" s="40"/>
      <c r="K186" s="40"/>
      <c r="L186" s="4" t="str">
        <f t="shared" si="188"/>
        <v>-</v>
      </c>
      <c r="M186" s="185" t="str">
        <f t="shared" si="189"/>
        <v/>
      </c>
      <c r="N186" s="40" t="s">
        <v>135</v>
      </c>
      <c r="O186" s="40" t="s">
        <v>135</v>
      </c>
      <c r="P186" s="4" t="str">
        <f t="shared" si="190"/>
        <v>-</v>
      </c>
      <c r="Q186" s="61"/>
      <c r="R186" s="61"/>
      <c r="S186" s="61"/>
      <c r="T186" s="61"/>
      <c r="U186" s="61"/>
      <c r="V186" s="61"/>
      <c r="W186" s="61"/>
      <c r="X186" s="61"/>
      <c r="Y186" s="61"/>
      <c r="Z186" s="61"/>
      <c r="AA186" s="4" t="str">
        <f t="shared" si="191"/>
        <v>-</v>
      </c>
      <c r="AB186" s="4" t="str">
        <f t="shared" si="192"/>
        <v>-</v>
      </c>
      <c r="AC186" s="18" t="str">
        <f t="shared" si="193"/>
        <v>-</v>
      </c>
      <c r="AD186" s="21" t="str">
        <f t="shared" si="194"/>
        <v>-</v>
      </c>
      <c r="AE186" s="4" t="str">
        <f t="shared" si="195"/>
        <v>-</v>
      </c>
      <c r="AF186" s="4" t="str">
        <f t="shared" si="196"/>
        <v>-</v>
      </c>
      <c r="AH186" s="4" t="str">
        <f t="shared" si="197"/>
        <v>-</v>
      </c>
      <c r="AI186" s="18" t="str">
        <f t="shared" si="198"/>
        <v>-</v>
      </c>
      <c r="AJ186" s="21" t="str">
        <f t="shared" si="199"/>
        <v>-</v>
      </c>
      <c r="AK186" s="4" t="str">
        <f t="shared" si="200"/>
        <v>-</v>
      </c>
    </row>
    <row r="187" spans="1:37" ht="12.75" customHeight="1" x14ac:dyDescent="0.2">
      <c r="A187" s="47" t="s">
        <v>263</v>
      </c>
      <c r="B187" s="64" t="s">
        <v>264</v>
      </c>
      <c r="C187" s="37"/>
      <c r="D187" s="30"/>
      <c r="E187" s="37"/>
      <c r="F187" s="66"/>
      <c r="G187" s="39">
        <f t="shared" si="185"/>
        <v>0</v>
      </c>
      <c r="H187" s="39">
        <f t="shared" si="186"/>
        <v>0</v>
      </c>
      <c r="I187" s="185" t="str">
        <f t="shared" si="187"/>
        <v/>
      </c>
      <c r="J187" s="40"/>
      <c r="K187" s="40"/>
      <c r="L187" s="4" t="str">
        <f t="shared" si="188"/>
        <v>-</v>
      </c>
      <c r="M187" s="185" t="str">
        <f t="shared" si="189"/>
        <v/>
      </c>
      <c r="N187" s="40" t="s">
        <v>135</v>
      </c>
      <c r="O187" s="40" t="s">
        <v>135</v>
      </c>
      <c r="P187" s="4" t="str">
        <f t="shared" si="190"/>
        <v>-</v>
      </c>
      <c r="Q187" s="61"/>
      <c r="R187" s="61"/>
      <c r="S187" s="61"/>
      <c r="T187" s="61"/>
      <c r="U187" s="61"/>
      <c r="V187" s="61"/>
      <c r="W187" s="61"/>
      <c r="X187" s="61"/>
      <c r="Y187" s="61"/>
      <c r="Z187" s="61"/>
      <c r="AA187" s="4" t="str">
        <f t="shared" si="191"/>
        <v>-</v>
      </c>
      <c r="AB187" s="4" t="str">
        <f t="shared" si="192"/>
        <v>-</v>
      </c>
      <c r="AC187" s="18" t="str">
        <f t="shared" si="193"/>
        <v>-</v>
      </c>
      <c r="AD187" s="21" t="str">
        <f t="shared" si="194"/>
        <v>-</v>
      </c>
      <c r="AE187" s="4" t="str">
        <f t="shared" si="195"/>
        <v>-</v>
      </c>
      <c r="AF187" s="4" t="str">
        <f t="shared" si="196"/>
        <v>-</v>
      </c>
      <c r="AH187" s="4" t="str">
        <f t="shared" si="197"/>
        <v>-</v>
      </c>
      <c r="AI187" s="18" t="str">
        <f t="shared" si="198"/>
        <v>-</v>
      </c>
      <c r="AJ187" s="21" t="str">
        <f t="shared" si="199"/>
        <v>-</v>
      </c>
      <c r="AK187" s="4" t="str">
        <f t="shared" si="200"/>
        <v>-</v>
      </c>
    </row>
    <row r="188" spans="1:37" ht="12.75" customHeight="1" x14ac:dyDescent="0.2">
      <c r="A188" s="47" t="s">
        <v>96</v>
      </c>
      <c r="B188" s="64" t="s">
        <v>256</v>
      </c>
      <c r="C188" s="37"/>
      <c r="D188" s="30"/>
      <c r="E188" s="37"/>
      <c r="F188" s="66"/>
      <c r="G188" s="39">
        <f t="shared" si="185"/>
        <v>0</v>
      </c>
      <c r="H188" s="39">
        <f t="shared" si="186"/>
        <v>0</v>
      </c>
      <c r="I188" s="185" t="str">
        <f t="shared" si="187"/>
        <v/>
      </c>
      <c r="J188" s="40"/>
      <c r="K188" s="40"/>
      <c r="L188" s="4" t="str">
        <f t="shared" si="188"/>
        <v>-</v>
      </c>
      <c r="M188" s="185" t="str">
        <f t="shared" si="189"/>
        <v/>
      </c>
      <c r="N188" s="40" t="s">
        <v>135</v>
      </c>
      <c r="O188" s="40" t="s">
        <v>135</v>
      </c>
      <c r="P188" s="4" t="str">
        <f t="shared" si="190"/>
        <v>-</v>
      </c>
      <c r="Q188" s="61"/>
      <c r="R188" s="61"/>
      <c r="S188" s="61"/>
      <c r="T188" s="61"/>
      <c r="U188" s="61"/>
      <c r="V188" s="61"/>
      <c r="W188" s="61"/>
      <c r="X188" s="61"/>
      <c r="Y188" s="61"/>
      <c r="Z188" s="61"/>
      <c r="AA188" s="4" t="str">
        <f t="shared" si="191"/>
        <v>-</v>
      </c>
      <c r="AB188" s="4" t="str">
        <f t="shared" si="192"/>
        <v>-</v>
      </c>
      <c r="AC188" s="18" t="str">
        <f t="shared" si="193"/>
        <v>-</v>
      </c>
      <c r="AD188" s="21" t="str">
        <f t="shared" si="194"/>
        <v>-</v>
      </c>
      <c r="AE188" s="4" t="str">
        <f t="shared" si="195"/>
        <v>-</v>
      </c>
      <c r="AF188" s="4" t="str">
        <f t="shared" si="196"/>
        <v>-</v>
      </c>
      <c r="AH188" s="4" t="str">
        <f t="shared" si="197"/>
        <v>-</v>
      </c>
      <c r="AI188" s="18" t="str">
        <f t="shared" si="198"/>
        <v>-</v>
      </c>
      <c r="AJ188" s="21" t="str">
        <f t="shared" si="199"/>
        <v>-</v>
      </c>
      <c r="AK188" s="4" t="str">
        <f t="shared" si="200"/>
        <v>-</v>
      </c>
    </row>
    <row r="189" spans="1:37" ht="12.75" customHeight="1" x14ac:dyDescent="0.2">
      <c r="A189" s="47" t="s">
        <v>27</v>
      </c>
      <c r="B189" s="64" t="s">
        <v>257</v>
      </c>
      <c r="C189" s="37"/>
      <c r="D189" s="30"/>
      <c r="E189" s="37"/>
      <c r="F189" s="66"/>
      <c r="G189" s="39">
        <f t="shared" si="185"/>
        <v>0</v>
      </c>
      <c r="H189" s="39">
        <f t="shared" si="186"/>
        <v>0</v>
      </c>
      <c r="I189" s="185" t="str">
        <f t="shared" si="187"/>
        <v/>
      </c>
      <c r="J189" s="40"/>
      <c r="K189" s="40"/>
      <c r="L189" s="4" t="str">
        <f t="shared" si="188"/>
        <v>-</v>
      </c>
      <c r="M189" s="185" t="str">
        <f t="shared" si="189"/>
        <v/>
      </c>
      <c r="N189" s="40" t="s">
        <v>135</v>
      </c>
      <c r="O189" s="40" t="s">
        <v>135</v>
      </c>
      <c r="P189" s="4" t="str">
        <f t="shared" si="190"/>
        <v>-</v>
      </c>
      <c r="Q189" s="61"/>
      <c r="R189" s="61"/>
      <c r="S189" s="61"/>
      <c r="T189" s="61"/>
      <c r="U189" s="61"/>
      <c r="V189" s="61"/>
      <c r="W189" s="61"/>
      <c r="X189" s="61"/>
      <c r="Y189" s="61"/>
      <c r="Z189" s="61"/>
      <c r="AA189" s="4" t="str">
        <f t="shared" si="191"/>
        <v>-</v>
      </c>
      <c r="AB189" s="4" t="str">
        <f t="shared" si="192"/>
        <v>-</v>
      </c>
      <c r="AC189" s="18" t="str">
        <f t="shared" si="193"/>
        <v>-</v>
      </c>
      <c r="AD189" s="21" t="str">
        <f t="shared" si="194"/>
        <v>-</v>
      </c>
      <c r="AE189" s="4" t="str">
        <f t="shared" si="195"/>
        <v>-</v>
      </c>
      <c r="AF189" s="4" t="str">
        <f t="shared" si="196"/>
        <v>-</v>
      </c>
      <c r="AH189" s="4" t="str">
        <f t="shared" si="197"/>
        <v>-</v>
      </c>
      <c r="AI189" s="18" t="str">
        <f t="shared" si="198"/>
        <v>-</v>
      </c>
      <c r="AJ189" s="21" t="str">
        <f t="shared" si="199"/>
        <v>-</v>
      </c>
      <c r="AK189" s="4" t="str">
        <f t="shared" si="200"/>
        <v>-</v>
      </c>
    </row>
    <row r="190" spans="1:37" ht="12.75" customHeight="1" x14ac:dyDescent="0.2">
      <c r="A190" s="47" t="s">
        <v>97</v>
      </c>
      <c r="B190" s="64" t="s">
        <v>258</v>
      </c>
      <c r="C190" s="37"/>
      <c r="D190" s="30"/>
      <c r="E190" s="37"/>
      <c r="F190" s="66"/>
      <c r="G190" s="39">
        <f t="shared" si="185"/>
        <v>0</v>
      </c>
      <c r="H190" s="39">
        <f t="shared" si="186"/>
        <v>0</v>
      </c>
      <c r="I190" s="185" t="str">
        <f t="shared" si="187"/>
        <v/>
      </c>
      <c r="J190" s="40"/>
      <c r="K190" s="40"/>
      <c r="L190" s="4" t="str">
        <f t="shared" si="188"/>
        <v>-</v>
      </c>
      <c r="M190" s="185" t="str">
        <f t="shared" si="189"/>
        <v/>
      </c>
      <c r="N190" s="40" t="s">
        <v>135</v>
      </c>
      <c r="O190" s="40" t="s">
        <v>135</v>
      </c>
      <c r="P190" s="4" t="str">
        <f t="shared" si="190"/>
        <v>-</v>
      </c>
      <c r="Q190" s="61"/>
      <c r="R190" s="61"/>
      <c r="S190" s="61"/>
      <c r="T190" s="61"/>
      <c r="U190" s="61"/>
      <c r="V190" s="61"/>
      <c r="W190" s="61"/>
      <c r="X190" s="61"/>
      <c r="Y190" s="61"/>
      <c r="Z190" s="61"/>
      <c r="AA190" s="4" t="str">
        <f t="shared" si="191"/>
        <v>-</v>
      </c>
      <c r="AB190" s="4" t="str">
        <f t="shared" si="192"/>
        <v>-</v>
      </c>
      <c r="AC190" s="18" t="str">
        <f t="shared" si="193"/>
        <v>-</v>
      </c>
      <c r="AD190" s="21" t="str">
        <f t="shared" si="194"/>
        <v>-</v>
      </c>
      <c r="AE190" s="4" t="str">
        <f t="shared" si="195"/>
        <v>-</v>
      </c>
      <c r="AF190" s="4" t="str">
        <f t="shared" si="196"/>
        <v>-</v>
      </c>
      <c r="AH190" s="4" t="str">
        <f t="shared" si="197"/>
        <v>-</v>
      </c>
      <c r="AI190" s="18" t="str">
        <f t="shared" si="198"/>
        <v>-</v>
      </c>
      <c r="AJ190" s="21" t="str">
        <f t="shared" si="199"/>
        <v>-</v>
      </c>
      <c r="AK190" s="4" t="str">
        <f t="shared" si="200"/>
        <v>-</v>
      </c>
    </row>
    <row r="191" spans="1:37" ht="12.75" customHeight="1" x14ac:dyDescent="0.2">
      <c r="A191" s="47" t="s">
        <v>259</v>
      </c>
      <c r="B191" s="64" t="s">
        <v>261</v>
      </c>
      <c r="C191" s="37"/>
      <c r="D191" s="30"/>
      <c r="E191" s="37"/>
      <c r="F191" s="66"/>
      <c r="G191" s="39">
        <f t="shared" si="185"/>
        <v>0</v>
      </c>
      <c r="H191" s="39">
        <f t="shared" si="186"/>
        <v>0</v>
      </c>
      <c r="I191" s="185" t="str">
        <f t="shared" si="187"/>
        <v/>
      </c>
      <c r="J191" s="40"/>
      <c r="K191" s="40"/>
      <c r="L191" s="4" t="str">
        <f t="shared" si="188"/>
        <v>-</v>
      </c>
      <c r="M191" s="185" t="str">
        <f t="shared" si="189"/>
        <v/>
      </c>
      <c r="N191" s="40" t="s">
        <v>135</v>
      </c>
      <c r="O191" s="40" t="s">
        <v>135</v>
      </c>
      <c r="P191" s="4" t="str">
        <f t="shared" si="190"/>
        <v>-</v>
      </c>
      <c r="Q191" s="61"/>
      <c r="R191" s="61"/>
      <c r="S191" s="61"/>
      <c r="T191" s="61"/>
      <c r="U191" s="61"/>
      <c r="V191" s="61"/>
      <c r="W191" s="61"/>
      <c r="X191" s="61"/>
      <c r="Y191" s="61"/>
      <c r="Z191" s="61"/>
      <c r="AA191" s="4" t="str">
        <f t="shared" si="191"/>
        <v>-</v>
      </c>
      <c r="AB191" s="4" t="str">
        <f t="shared" si="192"/>
        <v>-</v>
      </c>
      <c r="AC191" s="18" t="str">
        <f t="shared" si="193"/>
        <v>-</v>
      </c>
      <c r="AD191" s="21" t="str">
        <f t="shared" si="194"/>
        <v>-</v>
      </c>
      <c r="AE191" s="4" t="str">
        <f t="shared" si="195"/>
        <v>-</v>
      </c>
      <c r="AF191" s="4" t="str">
        <f t="shared" si="196"/>
        <v>-</v>
      </c>
      <c r="AH191" s="4" t="str">
        <f t="shared" si="197"/>
        <v>-</v>
      </c>
      <c r="AI191" s="18" t="str">
        <f t="shared" si="198"/>
        <v>-</v>
      </c>
      <c r="AJ191" s="21" t="str">
        <f t="shared" si="199"/>
        <v>-</v>
      </c>
      <c r="AK191" s="4" t="str">
        <f t="shared" si="200"/>
        <v>-</v>
      </c>
    </row>
    <row r="192" spans="1:37" ht="12.75" customHeight="1" x14ac:dyDescent="0.2">
      <c r="A192" s="47" t="s">
        <v>260</v>
      </c>
      <c r="B192" s="64" t="s">
        <v>262</v>
      </c>
      <c r="C192" s="37"/>
      <c r="D192" s="30"/>
      <c r="E192" s="37"/>
      <c r="F192" s="66"/>
      <c r="G192" s="39">
        <f t="shared" si="185"/>
        <v>0</v>
      </c>
      <c r="H192" s="39">
        <f t="shared" si="186"/>
        <v>0</v>
      </c>
      <c r="I192" s="185" t="str">
        <f t="shared" si="187"/>
        <v/>
      </c>
      <c r="J192" s="40"/>
      <c r="K192" s="40"/>
      <c r="L192" s="4" t="str">
        <f t="shared" si="188"/>
        <v>-</v>
      </c>
      <c r="M192" s="185" t="str">
        <f t="shared" si="189"/>
        <v/>
      </c>
      <c r="N192" s="40" t="s">
        <v>135</v>
      </c>
      <c r="O192" s="40" t="s">
        <v>135</v>
      </c>
      <c r="P192" s="4" t="str">
        <f t="shared" si="190"/>
        <v>-</v>
      </c>
      <c r="Q192" s="61"/>
      <c r="R192" s="61"/>
      <c r="S192" s="61"/>
      <c r="T192" s="61"/>
      <c r="U192" s="61"/>
      <c r="V192" s="61"/>
      <c r="W192" s="61"/>
      <c r="X192" s="61"/>
      <c r="Y192" s="61"/>
      <c r="Z192" s="61"/>
      <c r="AA192" s="4" t="str">
        <f t="shared" si="191"/>
        <v>-</v>
      </c>
      <c r="AB192" s="4" t="str">
        <f t="shared" si="192"/>
        <v>-</v>
      </c>
      <c r="AC192" s="18" t="str">
        <f t="shared" si="193"/>
        <v>-</v>
      </c>
      <c r="AD192" s="21" t="str">
        <f t="shared" si="194"/>
        <v>-</v>
      </c>
      <c r="AE192" s="4" t="str">
        <f t="shared" si="195"/>
        <v>-</v>
      </c>
      <c r="AF192" s="4" t="str">
        <f t="shared" si="196"/>
        <v>-</v>
      </c>
      <c r="AH192" s="4" t="str">
        <f t="shared" si="197"/>
        <v>-</v>
      </c>
      <c r="AI192" s="18" t="str">
        <f t="shared" si="198"/>
        <v>-</v>
      </c>
      <c r="AJ192" s="21" t="str">
        <f t="shared" si="199"/>
        <v>-</v>
      </c>
      <c r="AK192" s="4" t="str">
        <f t="shared" si="200"/>
        <v>-</v>
      </c>
    </row>
    <row r="193" spans="1:37" ht="12.75" customHeight="1" x14ac:dyDescent="0.2">
      <c r="A193" s="47" t="s">
        <v>28</v>
      </c>
      <c r="B193" s="64" t="s">
        <v>237</v>
      </c>
      <c r="C193" s="37"/>
      <c r="D193" s="30"/>
      <c r="E193" s="37"/>
      <c r="F193" s="66"/>
      <c r="G193" s="39">
        <f t="shared" si="185"/>
        <v>0</v>
      </c>
      <c r="H193" s="39">
        <f t="shared" si="186"/>
        <v>0</v>
      </c>
      <c r="I193" s="185" t="str">
        <f t="shared" si="187"/>
        <v/>
      </c>
      <c r="J193" s="40"/>
      <c r="K193" s="40"/>
      <c r="L193" s="4" t="str">
        <f t="shared" si="188"/>
        <v>-</v>
      </c>
      <c r="M193" s="185" t="str">
        <f t="shared" si="189"/>
        <v/>
      </c>
      <c r="N193" s="40" t="s">
        <v>135</v>
      </c>
      <c r="O193" s="40" t="s">
        <v>135</v>
      </c>
      <c r="P193" s="4" t="str">
        <f t="shared" si="190"/>
        <v>-</v>
      </c>
      <c r="Q193" s="61"/>
      <c r="R193" s="61"/>
      <c r="S193" s="61"/>
      <c r="T193" s="61"/>
      <c r="U193" s="61"/>
      <c r="V193" s="61"/>
      <c r="W193" s="61"/>
      <c r="X193" s="61"/>
      <c r="Y193" s="61"/>
      <c r="Z193" s="61"/>
      <c r="AA193" s="4" t="str">
        <f t="shared" si="191"/>
        <v>-</v>
      </c>
      <c r="AB193" s="4" t="str">
        <f t="shared" si="192"/>
        <v>-</v>
      </c>
      <c r="AC193" s="18" t="str">
        <f t="shared" si="193"/>
        <v>-</v>
      </c>
      <c r="AD193" s="21" t="str">
        <f t="shared" si="194"/>
        <v>-</v>
      </c>
      <c r="AE193" s="4" t="str">
        <f t="shared" si="195"/>
        <v>-</v>
      </c>
      <c r="AF193" s="4" t="str">
        <f t="shared" si="196"/>
        <v>-</v>
      </c>
      <c r="AH193" s="4" t="str">
        <f t="shared" si="197"/>
        <v>-</v>
      </c>
      <c r="AI193" s="18" t="str">
        <f t="shared" si="198"/>
        <v>-</v>
      </c>
      <c r="AJ193" s="21" t="str">
        <f t="shared" si="199"/>
        <v>-</v>
      </c>
      <c r="AK193" s="4" t="str">
        <f t="shared" si="200"/>
        <v>-</v>
      </c>
    </row>
    <row r="194" spans="1:37" ht="12.75" customHeight="1" x14ac:dyDescent="0.2">
      <c r="A194" s="47"/>
      <c r="B194" s="64"/>
      <c r="C194" s="37"/>
      <c r="D194" s="30"/>
      <c r="E194" s="37"/>
      <c r="F194" s="66"/>
      <c r="G194" s="39">
        <f t="shared" si="185"/>
        <v>0</v>
      </c>
      <c r="H194" s="39">
        <f t="shared" si="186"/>
        <v>0</v>
      </c>
      <c r="I194" s="185" t="str">
        <f t="shared" si="187"/>
        <v/>
      </c>
      <c r="J194" s="40"/>
      <c r="K194" s="40"/>
      <c r="L194" s="4" t="str">
        <f t="shared" si="188"/>
        <v>-</v>
      </c>
      <c r="M194" s="185" t="str">
        <f t="shared" si="189"/>
        <v/>
      </c>
      <c r="N194" s="40" t="s">
        <v>135</v>
      </c>
      <c r="O194" s="40" t="s">
        <v>135</v>
      </c>
      <c r="P194" s="4" t="str">
        <f t="shared" si="190"/>
        <v>-</v>
      </c>
      <c r="Q194" s="61"/>
      <c r="R194" s="61"/>
      <c r="S194" s="61"/>
      <c r="T194" s="61"/>
      <c r="U194" s="61"/>
      <c r="V194" s="61"/>
      <c r="W194" s="61"/>
      <c r="X194" s="61"/>
      <c r="Y194" s="61"/>
      <c r="Z194" s="61"/>
      <c r="AA194" s="4" t="str">
        <f t="shared" si="191"/>
        <v>-</v>
      </c>
      <c r="AB194" s="4" t="str">
        <f t="shared" si="192"/>
        <v>-</v>
      </c>
      <c r="AC194" s="18" t="str">
        <f t="shared" si="193"/>
        <v>-</v>
      </c>
      <c r="AD194" s="21" t="str">
        <f t="shared" si="194"/>
        <v>-</v>
      </c>
      <c r="AE194" s="4" t="str">
        <f t="shared" si="195"/>
        <v>-</v>
      </c>
      <c r="AF194" s="4" t="str">
        <f t="shared" si="196"/>
        <v>-</v>
      </c>
      <c r="AH194" s="4" t="str">
        <f t="shared" si="197"/>
        <v>-</v>
      </c>
      <c r="AI194" s="18" t="str">
        <f t="shared" si="198"/>
        <v>-</v>
      </c>
      <c r="AJ194" s="21" t="str">
        <f t="shared" si="199"/>
        <v>-</v>
      </c>
      <c r="AK194" s="4" t="str">
        <f t="shared" si="200"/>
        <v>-</v>
      </c>
    </row>
    <row r="195" spans="1:37" s="28" customFormat="1" ht="12.75" customHeight="1" x14ac:dyDescent="0.2">
      <c r="A195" s="33">
        <v>14</v>
      </c>
      <c r="B195" s="65" t="s">
        <v>289</v>
      </c>
      <c r="C195" s="42">
        <f>ROUND(SUM(C180:C194),0)</f>
        <v>0</v>
      </c>
      <c r="D195" s="63"/>
      <c r="E195" s="42">
        <f>ROUND(SUM(E180:E194),0)</f>
        <v>0</v>
      </c>
      <c r="F195" s="67">
        <f>ROUND(SUM(F180:F194),0)</f>
        <v>0</v>
      </c>
      <c r="G195" s="42">
        <f>ROUND(SUM(G180:G194),0)</f>
        <v>0</v>
      </c>
      <c r="H195" s="42">
        <f>SUM(H180:H194)</f>
        <v>0</v>
      </c>
      <c r="I195" s="185"/>
      <c r="M195" s="185"/>
      <c r="AA195" s="5">
        <f t="shared" ref="AA195:AF195" si="201">ROUND(SUM(AA180:AA194),0)</f>
        <v>0</v>
      </c>
      <c r="AB195" s="5">
        <f t="shared" si="201"/>
        <v>0</v>
      </c>
      <c r="AC195" s="19">
        <f t="shared" si="201"/>
        <v>0</v>
      </c>
      <c r="AD195" s="22">
        <f t="shared" si="201"/>
        <v>0</v>
      </c>
      <c r="AE195" s="5">
        <f t="shared" si="201"/>
        <v>0</v>
      </c>
      <c r="AF195" s="5">
        <f t="shared" si="201"/>
        <v>0</v>
      </c>
      <c r="AH195" s="5">
        <f>ROUND(SUM(AH180:AH194),0)</f>
        <v>0</v>
      </c>
      <c r="AI195" s="19">
        <f>ROUND(SUM(AI180:AI194),0)</f>
        <v>0</v>
      </c>
      <c r="AJ195" s="22">
        <f>ROUND(SUM(AJ180:AJ194),0)</f>
        <v>0</v>
      </c>
      <c r="AK195" s="5">
        <f>ROUND(SUM(AK180:AK194),0)</f>
        <v>0</v>
      </c>
    </row>
    <row r="196" spans="1:37" ht="12.75" customHeight="1" x14ac:dyDescent="0.2">
      <c r="B196" s="29"/>
      <c r="C196" s="30"/>
      <c r="D196" s="30"/>
      <c r="E196" s="30"/>
      <c r="F196" s="43"/>
      <c r="G196" s="31"/>
      <c r="H196" s="31"/>
      <c r="I196" s="185"/>
      <c r="M196" s="185"/>
    </row>
    <row r="197" spans="1:37" ht="12.75" customHeight="1" thickBot="1" x14ac:dyDescent="0.25">
      <c r="B197" s="29"/>
      <c r="C197" s="30"/>
      <c r="D197" s="30"/>
      <c r="E197" s="30"/>
      <c r="F197" s="43"/>
      <c r="G197" s="31"/>
      <c r="H197" s="31"/>
      <c r="I197" s="185"/>
      <c r="M197" s="185"/>
    </row>
    <row r="198" spans="1:37" ht="14.25" customHeight="1" thickBot="1" x14ac:dyDescent="0.25">
      <c r="A198" s="287" t="s">
        <v>278</v>
      </c>
      <c r="B198" s="291"/>
      <c r="C198" s="291"/>
      <c r="D198" s="291"/>
      <c r="E198" s="291"/>
      <c r="F198" s="291"/>
      <c r="G198" s="291"/>
      <c r="H198" s="292"/>
      <c r="I198" s="185"/>
      <c r="M198" s="185"/>
    </row>
    <row r="199" spans="1:37" ht="12.75" customHeight="1" x14ac:dyDescent="0.2">
      <c r="B199" s="29"/>
      <c r="C199" s="30"/>
      <c r="D199" s="30"/>
      <c r="E199" s="30"/>
      <c r="F199" s="43"/>
      <c r="G199" s="31"/>
      <c r="H199" s="31"/>
      <c r="I199" s="185"/>
      <c r="M199" s="185"/>
    </row>
    <row r="200" spans="1:37" s="28" customFormat="1" ht="12.75" customHeight="1" x14ac:dyDescent="0.2">
      <c r="A200" s="33">
        <v>15</v>
      </c>
      <c r="B200" s="282" t="s">
        <v>121</v>
      </c>
      <c r="C200" s="283"/>
      <c r="D200" s="283"/>
      <c r="E200" s="283"/>
      <c r="F200" s="283"/>
      <c r="G200" s="283"/>
      <c r="H200" s="284"/>
      <c r="I200" s="185"/>
      <c r="M200" s="185"/>
      <c r="AA200" s="3" t="s">
        <v>128</v>
      </c>
      <c r="AB200" s="3" t="s">
        <v>129</v>
      </c>
      <c r="AC200" s="17" t="s">
        <v>130</v>
      </c>
      <c r="AD200" s="20" t="s">
        <v>128</v>
      </c>
      <c r="AE200" s="3" t="s">
        <v>129</v>
      </c>
      <c r="AF200" s="3" t="s">
        <v>130</v>
      </c>
      <c r="AH200" s="3" t="s">
        <v>135</v>
      </c>
      <c r="AI200" s="17" t="s">
        <v>136</v>
      </c>
      <c r="AJ200" s="20" t="s">
        <v>135</v>
      </c>
      <c r="AK200" s="3" t="s">
        <v>136</v>
      </c>
    </row>
    <row r="201" spans="1:37" s="28" customFormat="1" ht="12.75" customHeight="1" x14ac:dyDescent="0.2">
      <c r="A201" s="33"/>
      <c r="B201" s="254" t="s">
        <v>323</v>
      </c>
      <c r="C201" s="255"/>
      <c r="D201" s="256"/>
      <c r="E201" s="255"/>
      <c r="F201" s="255"/>
      <c r="G201" s="255"/>
      <c r="H201" s="257"/>
      <c r="I201" s="258"/>
      <c r="J201" s="259"/>
      <c r="M201" s="185"/>
      <c r="AA201" s="3"/>
      <c r="AB201" s="3"/>
      <c r="AC201" s="17"/>
      <c r="AD201" s="20"/>
      <c r="AE201" s="3"/>
      <c r="AF201" s="3"/>
      <c r="AH201" s="3"/>
      <c r="AI201" s="17"/>
      <c r="AJ201" s="20"/>
      <c r="AK201" s="3"/>
    </row>
    <row r="202" spans="1:37" ht="12.75" customHeight="1" x14ac:dyDescent="0.2">
      <c r="A202" s="47"/>
      <c r="B202" s="64"/>
      <c r="C202" s="37"/>
      <c r="D202" s="30"/>
      <c r="E202" s="37"/>
      <c r="F202" s="66"/>
      <c r="G202" s="39">
        <f t="shared" ref="G202:G210" si="202">E202+F202</f>
        <v>0</v>
      </c>
      <c r="H202" s="39">
        <f t="shared" ref="H202:H210" si="203">C202-G202</f>
        <v>0</v>
      </c>
      <c r="I202" s="185" t="str">
        <f t="shared" ref="I202:I210" si="204">IF(AND($C202="",$E202="",$F202=""),"",IF(AND(OR($C202&lt;&gt;"",$G202&lt;&gt;""),OR(J202="",K202="")),"Sélectionnez! -&gt;",""))</f>
        <v/>
      </c>
      <c r="J202" s="40"/>
      <c r="K202" s="40"/>
      <c r="L202" s="4" t="str">
        <f t="shared" ref="L202:L210" si="205">IF(J202=K202,"-", "Changement de répartition")</f>
        <v>-</v>
      </c>
      <c r="M202" s="185" t="str">
        <f t="shared" ref="M202:M210" si="206">IF(AND($C202="",$E202="",$F202=""),"",IF(AND(OR($C202&lt;&gt;"",$G202&lt;&gt;""),OR(N202="",O202="")),"Sélectionnez! -&gt;",""))</f>
        <v/>
      </c>
      <c r="N202" s="40" t="s">
        <v>135</v>
      </c>
      <c r="O202" s="40" t="s">
        <v>135</v>
      </c>
      <c r="P202" s="4" t="str">
        <f t="shared" ref="P202:P210" si="207">IF(N202=O202,"-","Changement d'origine")</f>
        <v>-</v>
      </c>
      <c r="Q202" s="61"/>
      <c r="R202" s="61"/>
      <c r="S202" s="61"/>
      <c r="T202" s="61"/>
      <c r="U202" s="61"/>
      <c r="V202" s="61"/>
      <c r="W202" s="61"/>
      <c r="X202" s="61"/>
      <c r="Y202" s="61"/>
      <c r="Z202" s="61"/>
      <c r="AA202" s="4" t="str">
        <f t="shared" ref="AA202:AA210" si="208">IF(J202="Interne",C202,"-")</f>
        <v>-</v>
      </c>
      <c r="AB202" s="4" t="str">
        <f t="shared" ref="AB202:AB210" si="209">IF(J202="Apparenté",C202,"-")</f>
        <v>-</v>
      </c>
      <c r="AC202" s="18" t="str">
        <f t="shared" ref="AC202:AC210" si="210">IF(J202="Externe",C202,"-")</f>
        <v>-</v>
      </c>
      <c r="AD202" s="21" t="str">
        <f t="shared" ref="AD202:AD210" si="211">IF(K202="Interne",G202,"-")</f>
        <v>-</v>
      </c>
      <c r="AE202" s="4" t="str">
        <f t="shared" ref="AE202:AE210" si="212">IF(K202="Apparenté",G202,"-")</f>
        <v>-</v>
      </c>
      <c r="AF202" s="4" t="str">
        <f t="shared" ref="AF202:AF210" si="213">IF(K202="Externe",G202,"-")</f>
        <v>-</v>
      </c>
      <c r="AH202" s="4" t="str">
        <f t="shared" ref="AH202:AH210" si="214">IF($N202="Canadien",IF($C202="","-",$C202),"-")</f>
        <v>-</v>
      </c>
      <c r="AI202" s="18" t="str">
        <f t="shared" ref="AI202:AI210" si="215">IF($N202="Non-Canadien",IF($C202="","-",$C202),"-")</f>
        <v>-</v>
      </c>
      <c r="AJ202" s="21" t="str">
        <f t="shared" ref="AJ202:AJ210" si="216">IF($O202="Canadien",IF($G202=0,"-",$G202),"-")</f>
        <v>-</v>
      </c>
      <c r="AK202" s="4" t="str">
        <f t="shared" ref="AK202:AK210" si="217">IF($O202="Non-Canadien",IF($G202=0,"-",$G202),"-")</f>
        <v>-</v>
      </c>
    </row>
    <row r="203" spans="1:37" ht="12.75" customHeight="1" x14ac:dyDescent="0.2">
      <c r="A203" s="47" t="s">
        <v>33</v>
      </c>
      <c r="B203" s="64" t="s">
        <v>321</v>
      </c>
      <c r="C203" s="37"/>
      <c r="D203" s="30"/>
      <c r="E203" s="37"/>
      <c r="F203" s="66"/>
      <c r="G203" s="39">
        <f t="shared" si="202"/>
        <v>0</v>
      </c>
      <c r="H203" s="39">
        <f t="shared" si="203"/>
        <v>0</v>
      </c>
      <c r="I203" s="185" t="str">
        <f t="shared" si="204"/>
        <v/>
      </c>
      <c r="J203" s="40"/>
      <c r="K203" s="40"/>
      <c r="L203" s="4" t="str">
        <f t="shared" si="205"/>
        <v>-</v>
      </c>
      <c r="M203" s="185" t="str">
        <f t="shared" si="206"/>
        <v/>
      </c>
      <c r="N203" s="40" t="s">
        <v>135</v>
      </c>
      <c r="O203" s="40" t="s">
        <v>135</v>
      </c>
      <c r="P203" s="4" t="str">
        <f t="shared" si="207"/>
        <v>-</v>
      </c>
      <c r="Q203" s="61"/>
      <c r="R203" s="61"/>
      <c r="S203" s="61"/>
      <c r="T203" s="61"/>
      <c r="U203" s="61"/>
      <c r="V203" s="61"/>
      <c r="W203" s="61"/>
      <c r="X203" s="61"/>
      <c r="Y203" s="61"/>
      <c r="Z203" s="61"/>
      <c r="AA203" s="4" t="str">
        <f t="shared" si="208"/>
        <v>-</v>
      </c>
      <c r="AB203" s="4" t="str">
        <f t="shared" si="209"/>
        <v>-</v>
      </c>
      <c r="AC203" s="18" t="str">
        <f t="shared" si="210"/>
        <v>-</v>
      </c>
      <c r="AD203" s="21" t="str">
        <f t="shared" si="211"/>
        <v>-</v>
      </c>
      <c r="AE203" s="4" t="str">
        <f t="shared" si="212"/>
        <v>-</v>
      </c>
      <c r="AF203" s="4" t="str">
        <f t="shared" si="213"/>
        <v>-</v>
      </c>
      <c r="AH203" s="4" t="str">
        <f t="shared" si="214"/>
        <v>-</v>
      </c>
      <c r="AI203" s="18" t="str">
        <f t="shared" si="215"/>
        <v>-</v>
      </c>
      <c r="AJ203" s="21" t="str">
        <f t="shared" si="216"/>
        <v>-</v>
      </c>
      <c r="AK203" s="4" t="str">
        <f t="shared" si="217"/>
        <v>-</v>
      </c>
    </row>
    <row r="204" spans="1:37" ht="12.75" customHeight="1" x14ac:dyDescent="0.2">
      <c r="A204" s="47" t="s">
        <v>29</v>
      </c>
      <c r="B204" s="64" t="s">
        <v>199</v>
      </c>
      <c r="C204" s="37"/>
      <c r="D204" s="30"/>
      <c r="E204" s="37"/>
      <c r="F204" s="66"/>
      <c r="G204" s="39">
        <f t="shared" si="202"/>
        <v>0</v>
      </c>
      <c r="H204" s="39">
        <f t="shared" si="203"/>
        <v>0</v>
      </c>
      <c r="I204" s="185" t="str">
        <f t="shared" si="204"/>
        <v/>
      </c>
      <c r="J204" s="40"/>
      <c r="K204" s="40"/>
      <c r="L204" s="4" t="str">
        <f t="shared" si="205"/>
        <v>-</v>
      </c>
      <c r="M204" s="185" t="str">
        <f t="shared" si="206"/>
        <v/>
      </c>
      <c r="N204" s="40" t="s">
        <v>135</v>
      </c>
      <c r="O204" s="40" t="s">
        <v>135</v>
      </c>
      <c r="P204" s="4" t="str">
        <f t="shared" si="207"/>
        <v>-</v>
      </c>
      <c r="Q204" s="61"/>
      <c r="R204" s="61"/>
      <c r="S204" s="61"/>
      <c r="T204" s="61"/>
      <c r="U204" s="61"/>
      <c r="V204" s="61"/>
      <c r="W204" s="61"/>
      <c r="X204" s="61"/>
      <c r="Y204" s="61"/>
      <c r="Z204" s="61"/>
      <c r="AA204" s="4" t="str">
        <f t="shared" si="208"/>
        <v>-</v>
      </c>
      <c r="AB204" s="4" t="str">
        <f t="shared" si="209"/>
        <v>-</v>
      </c>
      <c r="AC204" s="18" t="str">
        <f t="shared" si="210"/>
        <v>-</v>
      </c>
      <c r="AD204" s="21" t="str">
        <f t="shared" si="211"/>
        <v>-</v>
      </c>
      <c r="AE204" s="4" t="str">
        <f t="shared" si="212"/>
        <v>-</v>
      </c>
      <c r="AF204" s="4" t="str">
        <f t="shared" si="213"/>
        <v>-</v>
      </c>
      <c r="AH204" s="4" t="str">
        <f t="shared" si="214"/>
        <v>-</v>
      </c>
      <c r="AI204" s="18" t="str">
        <f t="shared" si="215"/>
        <v>-</v>
      </c>
      <c r="AJ204" s="21" t="str">
        <f t="shared" si="216"/>
        <v>-</v>
      </c>
      <c r="AK204" s="4" t="str">
        <f t="shared" si="217"/>
        <v>-</v>
      </c>
    </row>
    <row r="205" spans="1:37" ht="12.75" customHeight="1" x14ac:dyDescent="0.2">
      <c r="A205" s="47" t="s">
        <v>98</v>
      </c>
      <c r="B205" s="64" t="s">
        <v>193</v>
      </c>
      <c r="C205" s="37"/>
      <c r="D205" s="30"/>
      <c r="E205" s="37"/>
      <c r="F205" s="66"/>
      <c r="G205" s="39">
        <f t="shared" si="202"/>
        <v>0</v>
      </c>
      <c r="H205" s="39">
        <f t="shared" si="203"/>
        <v>0</v>
      </c>
      <c r="I205" s="185" t="str">
        <f t="shared" si="204"/>
        <v/>
      </c>
      <c r="J205" s="40"/>
      <c r="K205" s="40"/>
      <c r="L205" s="4" t="str">
        <f t="shared" si="205"/>
        <v>-</v>
      </c>
      <c r="M205" s="185" t="str">
        <f t="shared" si="206"/>
        <v/>
      </c>
      <c r="N205" s="40" t="s">
        <v>135</v>
      </c>
      <c r="O205" s="40" t="s">
        <v>135</v>
      </c>
      <c r="P205" s="4" t="str">
        <f t="shared" si="207"/>
        <v>-</v>
      </c>
      <c r="Q205" s="61"/>
      <c r="R205" s="61"/>
      <c r="S205" s="61"/>
      <c r="T205" s="61"/>
      <c r="U205" s="61"/>
      <c r="V205" s="61"/>
      <c r="W205" s="61"/>
      <c r="X205" s="61"/>
      <c r="Y205" s="61"/>
      <c r="Z205" s="61"/>
      <c r="AA205" s="4" t="str">
        <f t="shared" si="208"/>
        <v>-</v>
      </c>
      <c r="AB205" s="4" t="str">
        <f t="shared" si="209"/>
        <v>-</v>
      </c>
      <c r="AC205" s="18" t="str">
        <f t="shared" si="210"/>
        <v>-</v>
      </c>
      <c r="AD205" s="21" t="str">
        <f t="shared" si="211"/>
        <v>-</v>
      </c>
      <c r="AE205" s="4" t="str">
        <f t="shared" si="212"/>
        <v>-</v>
      </c>
      <c r="AF205" s="4" t="str">
        <f t="shared" si="213"/>
        <v>-</v>
      </c>
      <c r="AH205" s="4" t="str">
        <f t="shared" si="214"/>
        <v>-</v>
      </c>
      <c r="AI205" s="18" t="str">
        <f t="shared" si="215"/>
        <v>-</v>
      </c>
      <c r="AJ205" s="21" t="str">
        <f t="shared" si="216"/>
        <v>-</v>
      </c>
      <c r="AK205" s="4" t="str">
        <f t="shared" si="217"/>
        <v>-</v>
      </c>
    </row>
    <row r="206" spans="1:37" ht="12.75" customHeight="1" x14ac:dyDescent="0.2">
      <c r="A206" s="47" t="s">
        <v>30</v>
      </c>
      <c r="B206" s="64" t="s">
        <v>194</v>
      </c>
      <c r="C206" s="37"/>
      <c r="D206" s="30"/>
      <c r="E206" s="37"/>
      <c r="F206" s="66"/>
      <c r="G206" s="39">
        <f t="shared" si="202"/>
        <v>0</v>
      </c>
      <c r="H206" s="39">
        <f t="shared" si="203"/>
        <v>0</v>
      </c>
      <c r="I206" s="185" t="str">
        <f t="shared" si="204"/>
        <v/>
      </c>
      <c r="J206" s="40"/>
      <c r="K206" s="40"/>
      <c r="L206" s="4" t="str">
        <f t="shared" si="205"/>
        <v>-</v>
      </c>
      <c r="M206" s="185" t="str">
        <f t="shared" si="206"/>
        <v/>
      </c>
      <c r="N206" s="40" t="s">
        <v>135</v>
      </c>
      <c r="O206" s="40" t="s">
        <v>135</v>
      </c>
      <c r="P206" s="4" t="str">
        <f t="shared" si="207"/>
        <v>-</v>
      </c>
      <c r="Q206" s="61"/>
      <c r="R206" s="61"/>
      <c r="S206" s="61"/>
      <c r="T206" s="61"/>
      <c r="U206" s="61"/>
      <c r="V206" s="61"/>
      <c r="W206" s="61"/>
      <c r="X206" s="61"/>
      <c r="Y206" s="61"/>
      <c r="Z206" s="61"/>
      <c r="AA206" s="4" t="str">
        <f t="shared" si="208"/>
        <v>-</v>
      </c>
      <c r="AB206" s="4" t="str">
        <f t="shared" si="209"/>
        <v>-</v>
      </c>
      <c r="AC206" s="18" t="str">
        <f t="shared" si="210"/>
        <v>-</v>
      </c>
      <c r="AD206" s="21" t="str">
        <f t="shared" si="211"/>
        <v>-</v>
      </c>
      <c r="AE206" s="4" t="str">
        <f t="shared" si="212"/>
        <v>-</v>
      </c>
      <c r="AF206" s="4" t="str">
        <f t="shared" si="213"/>
        <v>-</v>
      </c>
      <c r="AH206" s="4" t="str">
        <f t="shared" si="214"/>
        <v>-</v>
      </c>
      <c r="AI206" s="18" t="str">
        <f t="shared" si="215"/>
        <v>-</v>
      </c>
      <c r="AJ206" s="21" t="str">
        <f t="shared" si="216"/>
        <v>-</v>
      </c>
      <c r="AK206" s="4" t="str">
        <f t="shared" si="217"/>
        <v>-</v>
      </c>
    </row>
    <row r="207" spans="1:37" ht="12.75" customHeight="1" x14ac:dyDescent="0.2">
      <c r="A207" s="47" t="s">
        <v>99</v>
      </c>
      <c r="B207" s="64" t="s">
        <v>195</v>
      </c>
      <c r="C207" s="37"/>
      <c r="D207" s="30"/>
      <c r="E207" s="37"/>
      <c r="F207" s="66"/>
      <c r="G207" s="39">
        <f t="shared" si="202"/>
        <v>0</v>
      </c>
      <c r="H207" s="39">
        <f t="shared" si="203"/>
        <v>0</v>
      </c>
      <c r="I207" s="185" t="str">
        <f t="shared" si="204"/>
        <v/>
      </c>
      <c r="J207" s="40"/>
      <c r="K207" s="40"/>
      <c r="L207" s="4" t="str">
        <f t="shared" si="205"/>
        <v>-</v>
      </c>
      <c r="M207" s="185" t="str">
        <f t="shared" si="206"/>
        <v/>
      </c>
      <c r="N207" s="40" t="s">
        <v>135</v>
      </c>
      <c r="O207" s="40" t="s">
        <v>135</v>
      </c>
      <c r="P207" s="4" t="str">
        <f t="shared" si="207"/>
        <v>-</v>
      </c>
      <c r="Q207" s="61"/>
      <c r="R207" s="61"/>
      <c r="S207" s="61"/>
      <c r="T207" s="61"/>
      <c r="U207" s="61"/>
      <c r="V207" s="61"/>
      <c r="W207" s="61"/>
      <c r="X207" s="61"/>
      <c r="Y207" s="61"/>
      <c r="Z207" s="61"/>
      <c r="AA207" s="4" t="str">
        <f t="shared" si="208"/>
        <v>-</v>
      </c>
      <c r="AB207" s="4" t="str">
        <f t="shared" si="209"/>
        <v>-</v>
      </c>
      <c r="AC207" s="18" t="str">
        <f t="shared" si="210"/>
        <v>-</v>
      </c>
      <c r="AD207" s="21" t="str">
        <f t="shared" si="211"/>
        <v>-</v>
      </c>
      <c r="AE207" s="4" t="str">
        <f t="shared" si="212"/>
        <v>-</v>
      </c>
      <c r="AF207" s="4" t="str">
        <f t="shared" si="213"/>
        <v>-</v>
      </c>
      <c r="AH207" s="4" t="str">
        <f t="shared" si="214"/>
        <v>-</v>
      </c>
      <c r="AI207" s="18" t="str">
        <f t="shared" si="215"/>
        <v>-</v>
      </c>
      <c r="AJ207" s="21" t="str">
        <f t="shared" si="216"/>
        <v>-</v>
      </c>
      <c r="AK207" s="4" t="str">
        <f t="shared" si="217"/>
        <v>-</v>
      </c>
    </row>
    <row r="208" spans="1:37" ht="12.75" customHeight="1" x14ac:dyDescent="0.2">
      <c r="A208" s="47" t="s">
        <v>31</v>
      </c>
      <c r="B208" s="64" t="s">
        <v>196</v>
      </c>
      <c r="C208" s="37"/>
      <c r="D208" s="30"/>
      <c r="E208" s="37"/>
      <c r="F208" s="66"/>
      <c r="G208" s="39">
        <f t="shared" si="202"/>
        <v>0</v>
      </c>
      <c r="H208" s="39">
        <f t="shared" si="203"/>
        <v>0</v>
      </c>
      <c r="I208" s="185" t="str">
        <f t="shared" si="204"/>
        <v/>
      </c>
      <c r="J208" s="40"/>
      <c r="K208" s="40"/>
      <c r="L208" s="4" t="str">
        <f t="shared" si="205"/>
        <v>-</v>
      </c>
      <c r="M208" s="185" t="str">
        <f t="shared" si="206"/>
        <v/>
      </c>
      <c r="N208" s="40" t="s">
        <v>135</v>
      </c>
      <c r="O208" s="40" t="s">
        <v>135</v>
      </c>
      <c r="P208" s="4" t="str">
        <f t="shared" si="207"/>
        <v>-</v>
      </c>
      <c r="Q208" s="61"/>
      <c r="R208" s="61"/>
      <c r="S208" s="61"/>
      <c r="T208" s="61"/>
      <c r="U208" s="61"/>
      <c r="V208" s="61"/>
      <c r="W208" s="61"/>
      <c r="X208" s="61"/>
      <c r="Y208" s="61"/>
      <c r="Z208" s="61"/>
      <c r="AA208" s="4" t="str">
        <f t="shared" si="208"/>
        <v>-</v>
      </c>
      <c r="AB208" s="4" t="str">
        <f t="shared" si="209"/>
        <v>-</v>
      </c>
      <c r="AC208" s="18" t="str">
        <f t="shared" si="210"/>
        <v>-</v>
      </c>
      <c r="AD208" s="21" t="str">
        <f t="shared" si="211"/>
        <v>-</v>
      </c>
      <c r="AE208" s="4" t="str">
        <f t="shared" si="212"/>
        <v>-</v>
      </c>
      <c r="AF208" s="4" t="str">
        <f t="shared" si="213"/>
        <v>-</v>
      </c>
      <c r="AH208" s="4" t="str">
        <f t="shared" si="214"/>
        <v>-</v>
      </c>
      <c r="AI208" s="18" t="str">
        <f t="shared" si="215"/>
        <v>-</v>
      </c>
      <c r="AJ208" s="21" t="str">
        <f t="shared" si="216"/>
        <v>-</v>
      </c>
      <c r="AK208" s="4" t="str">
        <f t="shared" si="217"/>
        <v>-</v>
      </c>
    </row>
    <row r="209" spans="1:37" ht="12.75" customHeight="1" x14ac:dyDescent="0.2">
      <c r="A209" s="47" t="s">
        <v>32</v>
      </c>
      <c r="B209" s="64" t="s">
        <v>237</v>
      </c>
      <c r="C209" s="37"/>
      <c r="D209" s="30"/>
      <c r="E209" s="37"/>
      <c r="F209" s="66"/>
      <c r="G209" s="39">
        <f t="shared" si="202"/>
        <v>0</v>
      </c>
      <c r="H209" s="39">
        <f t="shared" si="203"/>
        <v>0</v>
      </c>
      <c r="I209" s="185" t="str">
        <f t="shared" si="204"/>
        <v/>
      </c>
      <c r="J209" s="40"/>
      <c r="K209" s="40"/>
      <c r="L209" s="4" t="str">
        <f t="shared" si="205"/>
        <v>-</v>
      </c>
      <c r="M209" s="185" t="str">
        <f t="shared" si="206"/>
        <v/>
      </c>
      <c r="N209" s="40" t="s">
        <v>135</v>
      </c>
      <c r="O209" s="40" t="s">
        <v>135</v>
      </c>
      <c r="P209" s="4" t="str">
        <f t="shared" si="207"/>
        <v>-</v>
      </c>
      <c r="Q209" s="61"/>
      <c r="R209" s="61"/>
      <c r="S209" s="61"/>
      <c r="T209" s="61"/>
      <c r="U209" s="61"/>
      <c r="V209" s="61"/>
      <c r="W209" s="61"/>
      <c r="X209" s="61"/>
      <c r="Y209" s="61"/>
      <c r="Z209" s="61"/>
      <c r="AA209" s="4" t="str">
        <f t="shared" si="208"/>
        <v>-</v>
      </c>
      <c r="AB209" s="4" t="str">
        <f t="shared" si="209"/>
        <v>-</v>
      </c>
      <c r="AC209" s="18" t="str">
        <f t="shared" si="210"/>
        <v>-</v>
      </c>
      <c r="AD209" s="21" t="str">
        <f t="shared" si="211"/>
        <v>-</v>
      </c>
      <c r="AE209" s="4" t="str">
        <f t="shared" si="212"/>
        <v>-</v>
      </c>
      <c r="AF209" s="4" t="str">
        <f t="shared" si="213"/>
        <v>-</v>
      </c>
      <c r="AH209" s="4" t="str">
        <f t="shared" si="214"/>
        <v>-</v>
      </c>
      <c r="AI209" s="18" t="str">
        <f t="shared" si="215"/>
        <v>-</v>
      </c>
      <c r="AJ209" s="21" t="str">
        <f t="shared" si="216"/>
        <v>-</v>
      </c>
      <c r="AK209" s="4" t="str">
        <f t="shared" si="217"/>
        <v>-</v>
      </c>
    </row>
    <row r="210" spans="1:37" ht="12.75" customHeight="1" x14ac:dyDescent="0.2">
      <c r="A210" s="47"/>
      <c r="B210" s="64"/>
      <c r="C210" s="37"/>
      <c r="D210" s="30"/>
      <c r="E210" s="37"/>
      <c r="F210" s="66"/>
      <c r="G210" s="39">
        <f t="shared" si="202"/>
        <v>0</v>
      </c>
      <c r="H210" s="39">
        <f t="shared" si="203"/>
        <v>0</v>
      </c>
      <c r="I210" s="185" t="str">
        <f t="shared" si="204"/>
        <v/>
      </c>
      <c r="J210" s="40"/>
      <c r="K210" s="40"/>
      <c r="L210" s="4" t="str">
        <f t="shared" si="205"/>
        <v>-</v>
      </c>
      <c r="M210" s="185" t="str">
        <f t="shared" si="206"/>
        <v/>
      </c>
      <c r="N210" s="40" t="s">
        <v>135</v>
      </c>
      <c r="O210" s="40" t="s">
        <v>135</v>
      </c>
      <c r="P210" s="4" t="str">
        <f t="shared" si="207"/>
        <v>-</v>
      </c>
      <c r="Q210" s="61"/>
      <c r="R210" s="61"/>
      <c r="S210" s="61"/>
      <c r="T210" s="61"/>
      <c r="U210" s="61"/>
      <c r="V210" s="61"/>
      <c r="W210" s="61"/>
      <c r="X210" s="61"/>
      <c r="Y210" s="61"/>
      <c r="Z210" s="61"/>
      <c r="AA210" s="4" t="str">
        <f t="shared" si="208"/>
        <v>-</v>
      </c>
      <c r="AB210" s="4" t="str">
        <f t="shared" si="209"/>
        <v>-</v>
      </c>
      <c r="AC210" s="18" t="str">
        <f t="shared" si="210"/>
        <v>-</v>
      </c>
      <c r="AD210" s="21" t="str">
        <f t="shared" si="211"/>
        <v>-</v>
      </c>
      <c r="AE210" s="4" t="str">
        <f t="shared" si="212"/>
        <v>-</v>
      </c>
      <c r="AF210" s="4" t="str">
        <f t="shared" si="213"/>
        <v>-</v>
      </c>
      <c r="AH210" s="4" t="str">
        <f t="shared" si="214"/>
        <v>-</v>
      </c>
      <c r="AI210" s="18" t="str">
        <f t="shared" si="215"/>
        <v>-</v>
      </c>
      <c r="AJ210" s="21" t="str">
        <f t="shared" si="216"/>
        <v>-</v>
      </c>
      <c r="AK210" s="4" t="str">
        <f t="shared" si="217"/>
        <v>-</v>
      </c>
    </row>
    <row r="211" spans="1:37" s="28" customFormat="1" ht="12.75" customHeight="1" x14ac:dyDescent="0.2">
      <c r="A211" s="33">
        <v>15</v>
      </c>
      <c r="B211" s="65" t="s">
        <v>192</v>
      </c>
      <c r="C211" s="42">
        <f>ROUND(SUM(C202:C210),0)</f>
        <v>0</v>
      </c>
      <c r="D211" s="63"/>
      <c r="E211" s="42">
        <f>ROUND(SUM(E202:E210),0)</f>
        <v>0</v>
      </c>
      <c r="F211" s="67">
        <f>ROUND(SUM(F202:F210),0)</f>
        <v>0</v>
      </c>
      <c r="G211" s="42">
        <f>ROUND(SUM(G202:G210),0)</f>
        <v>0</v>
      </c>
      <c r="H211" s="42">
        <f>SUM(H202:H210)</f>
        <v>0</v>
      </c>
      <c r="I211" s="185"/>
      <c r="M211" s="185"/>
      <c r="AA211" s="5">
        <f t="shared" ref="AA211:AF211" si="218">ROUND(SUM(AA202:AA210),0)</f>
        <v>0</v>
      </c>
      <c r="AB211" s="5">
        <f t="shared" si="218"/>
        <v>0</v>
      </c>
      <c r="AC211" s="19">
        <f t="shared" si="218"/>
        <v>0</v>
      </c>
      <c r="AD211" s="22">
        <f t="shared" si="218"/>
        <v>0</v>
      </c>
      <c r="AE211" s="5">
        <f t="shared" si="218"/>
        <v>0</v>
      </c>
      <c r="AF211" s="5">
        <f t="shared" si="218"/>
        <v>0</v>
      </c>
      <c r="AH211" s="5">
        <f>ROUND(SUM(AH202:AH210),0)</f>
        <v>0</v>
      </c>
      <c r="AI211" s="19">
        <f>ROUND(SUM(AI202:AI210),0)</f>
        <v>0</v>
      </c>
      <c r="AJ211" s="22">
        <f>ROUND(SUM(AJ202:AJ210),0)</f>
        <v>0</v>
      </c>
      <c r="AK211" s="5">
        <f>ROUND(SUM(AK202:AK210),0)</f>
        <v>0</v>
      </c>
    </row>
    <row r="212" spans="1:37" ht="12.75" customHeight="1" thickBot="1" x14ac:dyDescent="0.25">
      <c r="B212" s="29"/>
      <c r="C212" s="30"/>
      <c r="D212" s="30"/>
      <c r="E212" s="30"/>
      <c r="F212" s="43"/>
      <c r="G212" s="31"/>
      <c r="H212" s="31"/>
      <c r="I212" s="185"/>
      <c r="M212" s="185"/>
    </row>
    <row r="213" spans="1:37" ht="14.25" customHeight="1" thickBot="1" x14ac:dyDescent="0.25">
      <c r="A213" s="287" t="s">
        <v>197</v>
      </c>
      <c r="B213" s="291"/>
      <c r="C213" s="291"/>
      <c r="D213" s="291"/>
      <c r="E213" s="291"/>
      <c r="F213" s="291"/>
      <c r="G213" s="291"/>
      <c r="H213" s="292"/>
      <c r="I213" s="185"/>
      <c r="M213" s="185"/>
    </row>
    <row r="214" spans="1:37" ht="12.75" customHeight="1" x14ac:dyDescent="0.2">
      <c r="B214" s="29"/>
      <c r="C214" s="30"/>
      <c r="D214" s="30"/>
      <c r="E214" s="30"/>
      <c r="F214" s="43"/>
      <c r="G214" s="31"/>
      <c r="H214" s="31"/>
      <c r="I214" s="185"/>
      <c r="M214" s="185"/>
      <c r="AA214" s="3" t="s">
        <v>128</v>
      </c>
      <c r="AB214" s="3" t="s">
        <v>129</v>
      </c>
      <c r="AC214" s="17" t="s">
        <v>130</v>
      </c>
      <c r="AD214" s="20" t="s">
        <v>128</v>
      </c>
      <c r="AE214" s="3" t="s">
        <v>129</v>
      </c>
      <c r="AF214" s="3" t="s">
        <v>130</v>
      </c>
      <c r="AH214" s="3" t="s">
        <v>135</v>
      </c>
      <c r="AI214" s="17" t="s">
        <v>136</v>
      </c>
      <c r="AJ214" s="20" t="s">
        <v>135</v>
      </c>
      <c r="AK214" s="3" t="s">
        <v>136</v>
      </c>
    </row>
    <row r="215" spans="1:37" ht="12.75" customHeight="1" x14ac:dyDescent="0.2">
      <c r="A215" s="50" t="s">
        <v>0</v>
      </c>
      <c r="B215" s="65" t="s">
        <v>122</v>
      </c>
      <c r="C215" s="51"/>
      <c r="D215" s="44"/>
      <c r="E215" s="51"/>
      <c r="F215" s="69"/>
      <c r="G215" s="52">
        <f>E215+F215</f>
        <v>0</v>
      </c>
      <c r="H215" s="52">
        <f>C215-G215</f>
        <v>0</v>
      </c>
      <c r="I215" s="185" t="str">
        <f>IF(AND($C215="",$E215="",$F215=""),"",IF(AND(OR($C215&lt;&gt;"",$G215&lt;&gt;""),OR(J215="",K215="")),"Sélectionnez! -&gt;",""))</f>
        <v/>
      </c>
      <c r="J215" s="40"/>
      <c r="K215" s="40"/>
      <c r="L215" s="4" t="str">
        <f>IF(J215=K215,"-", "Changement de répartition")</f>
        <v>-</v>
      </c>
      <c r="M215" s="185" t="str">
        <f>IF(AND($C215="",$E215="",$F215=""),"",IF(AND(OR($C215&lt;&gt;"",$G215&lt;&gt;""),OR(N215="",O215="")),"Sélectionnez! -&gt;",""))</f>
        <v/>
      </c>
      <c r="N215" s="40" t="s">
        <v>135</v>
      </c>
      <c r="O215" s="40" t="s">
        <v>135</v>
      </c>
      <c r="P215" s="4" t="str">
        <f>IF(N215=O215,"-","Changement d'origine")</f>
        <v>-</v>
      </c>
      <c r="Q215" s="61"/>
      <c r="R215" s="61"/>
      <c r="S215" s="61"/>
      <c r="T215" s="61"/>
      <c r="U215" s="61"/>
      <c r="V215" s="61"/>
      <c r="W215" s="61"/>
      <c r="X215" s="61"/>
      <c r="Y215" s="61"/>
      <c r="Z215" s="61"/>
      <c r="AA215" s="5" t="str">
        <f>IF(J215="Interne",C215,"0")</f>
        <v>0</v>
      </c>
      <c r="AB215" s="5" t="str">
        <f>IF(J215="Apparenté",C215,"0")</f>
        <v>0</v>
      </c>
      <c r="AC215" s="19" t="str">
        <f>IF(J215="Externe",C215,"0")</f>
        <v>0</v>
      </c>
      <c r="AD215" s="22" t="str">
        <f>IF(K215="Interne",G215,"0")</f>
        <v>0</v>
      </c>
      <c r="AE215" s="5" t="str">
        <f>IF(K215="Apparenté",G215,"0")</f>
        <v>0</v>
      </c>
      <c r="AF215" s="5" t="str">
        <f>IF(K215="Externe",G215,"0")</f>
        <v>0</v>
      </c>
      <c r="AH215" s="5">
        <f>IF($N215="Canadien",$C215,"0")</f>
        <v>0</v>
      </c>
      <c r="AI215" s="19" t="str">
        <f>IF($N215="Non-Canadien",$C215,"0")</f>
        <v>0</v>
      </c>
      <c r="AJ215" s="22">
        <f>IF($O215="Canadien",$G215,"0")</f>
        <v>0</v>
      </c>
      <c r="AK215" s="5" t="str">
        <f>IF($O215="Non-Canadien",$G215,"0")</f>
        <v>0</v>
      </c>
    </row>
    <row r="216" spans="1:37" ht="72" customHeight="1" x14ac:dyDescent="0.2">
      <c r="A216" s="50"/>
      <c r="B216" s="260" t="s">
        <v>327</v>
      </c>
      <c r="C216" s="60"/>
      <c r="D216" s="44"/>
      <c r="E216" s="60"/>
      <c r="F216" s="68"/>
      <c r="G216" s="52"/>
      <c r="H216" s="52"/>
      <c r="I216" s="185"/>
      <c r="J216" s="237"/>
      <c r="K216" s="237"/>
      <c r="L216" s="4"/>
      <c r="M216" s="185"/>
      <c r="N216" s="237"/>
      <c r="O216" s="237"/>
      <c r="P216" s="4"/>
      <c r="Q216" s="61"/>
      <c r="R216" s="61"/>
      <c r="S216" s="61"/>
      <c r="T216" s="61"/>
      <c r="U216" s="61"/>
      <c r="V216" s="61"/>
      <c r="W216" s="61"/>
      <c r="X216" s="61"/>
      <c r="Y216" s="61"/>
      <c r="Z216" s="61"/>
      <c r="AA216" s="5"/>
      <c r="AB216" s="5"/>
      <c r="AC216" s="19"/>
      <c r="AD216" s="22"/>
      <c r="AE216" s="5"/>
      <c r="AF216" s="5"/>
      <c r="AH216" s="5"/>
      <c r="AI216" s="19"/>
      <c r="AJ216" s="22"/>
      <c r="AK216" s="5"/>
    </row>
    <row r="217" spans="1:37" ht="12.75" customHeight="1" x14ac:dyDescent="0.2">
      <c r="A217" s="50" t="s">
        <v>100</v>
      </c>
      <c r="B217" s="65" t="s">
        <v>123</v>
      </c>
      <c r="C217" s="51"/>
      <c r="D217" s="44"/>
      <c r="E217" s="234"/>
      <c r="F217" s="235"/>
      <c r="G217" s="236">
        <f>E217+F217</f>
        <v>0</v>
      </c>
      <c r="H217" s="52">
        <f>C217-G217</f>
        <v>0</v>
      </c>
      <c r="I217" s="185" t="str">
        <f>IF(AND($C217="",$E217="",$F217=""),"",IF(AND(OR($C217&lt;&gt;"",$G217&lt;&gt;""),OR(J217="",K217="")),"Sélectionnez! -&gt;",""))</f>
        <v/>
      </c>
      <c r="J217" s="40"/>
      <c r="K217" s="40"/>
      <c r="L217" s="4" t="str">
        <f>IF(J217=K217,"-", "Changement de répartition")</f>
        <v>-</v>
      </c>
      <c r="M217" s="185" t="str">
        <f>IF(AND($C217="",$E217="",$F217=""),"",IF(AND(OR($C217&lt;&gt;"",$G217&lt;&gt;""),OR(N217="",O217="")),"Sélectionnez! -&gt;",""))</f>
        <v/>
      </c>
      <c r="N217" s="40" t="s">
        <v>135</v>
      </c>
      <c r="O217" s="40" t="s">
        <v>135</v>
      </c>
      <c r="P217" s="4" t="str">
        <f>IF(N217=O217,"-","Changement d'origine")</f>
        <v>-</v>
      </c>
      <c r="Q217" s="61"/>
      <c r="R217" s="61"/>
      <c r="S217" s="61"/>
      <c r="T217" s="61"/>
      <c r="U217" s="61"/>
      <c r="V217" s="61"/>
      <c r="W217" s="61"/>
      <c r="X217" s="61"/>
      <c r="Y217" s="61"/>
      <c r="Z217" s="61"/>
      <c r="AA217" s="5" t="str">
        <f>IF(J217="Interne",C217,"0")</f>
        <v>0</v>
      </c>
      <c r="AB217" s="5" t="str">
        <f>IF(J217="Apparenté",C217,"0")</f>
        <v>0</v>
      </c>
      <c r="AC217" s="19" t="str">
        <f>IF(J217="Externe",C217,"0")</f>
        <v>0</v>
      </c>
      <c r="AD217" s="22" t="str">
        <f>IF(K217="Interne",G217,"0")</f>
        <v>0</v>
      </c>
      <c r="AE217" s="5" t="str">
        <f>IF(K217="Apparenté",G217,"0")</f>
        <v>0</v>
      </c>
      <c r="AF217" s="5" t="str">
        <f>IF(K217="Externe",G217,"0")</f>
        <v>0</v>
      </c>
      <c r="AH217" s="5">
        <f>IF($N217="Canadien",$C217,"0")</f>
        <v>0</v>
      </c>
      <c r="AI217" s="19" t="str">
        <f>IF($N217="Non-Canadien",$C217,"0")</f>
        <v>0</v>
      </c>
      <c r="AJ217" s="22">
        <f>IF($O217="Canadien",$G217,"0")</f>
        <v>0</v>
      </c>
      <c r="AK217" s="5" t="str">
        <f>IF($O217="Non-Canadien",$G217,"0")</f>
        <v>0</v>
      </c>
    </row>
    <row r="218" spans="1:37" ht="12" customHeight="1" x14ac:dyDescent="0.2">
      <c r="A218" s="53"/>
      <c r="B218" s="233" t="s">
        <v>322</v>
      </c>
      <c r="I218" s="185"/>
      <c r="M218" s="185"/>
    </row>
    <row r="219" spans="1:37" ht="12.75" customHeight="1" x14ac:dyDescent="0.2">
      <c r="A219" s="50" t="s">
        <v>7</v>
      </c>
      <c r="B219" s="65" t="s">
        <v>198</v>
      </c>
      <c r="C219" s="51"/>
      <c r="D219" s="44"/>
      <c r="E219" s="60">
        <f>C219</f>
        <v>0</v>
      </c>
      <c r="F219" s="68"/>
      <c r="G219" s="52">
        <f>E219+F219</f>
        <v>0</v>
      </c>
      <c r="H219" s="52"/>
      <c r="I219" s="185" t="str">
        <f>IF($C219="","",IF(AND($C219&lt;&gt;"",OR(J219="",K219="")),"Sélectionnez! -&gt;",""))</f>
        <v/>
      </c>
      <c r="J219" s="40"/>
      <c r="K219" s="40"/>
      <c r="L219" s="4" t="str">
        <f>IF(J219=K219,"-", "Changement de répartition")</f>
        <v>-</v>
      </c>
      <c r="M219" s="185" t="str">
        <f>IF(AND($C219="",$E219="",$F219=""),"",IF(AND(OR($C219&lt;&gt;"",$G219&lt;&gt;""),OR(N219="",O219="")),"Sélectionnez! -&gt;",""))</f>
        <v/>
      </c>
      <c r="N219" s="40" t="s">
        <v>135</v>
      </c>
      <c r="O219" s="40" t="s">
        <v>135</v>
      </c>
      <c r="P219" s="4" t="str">
        <f>IF(N219=O219,"-","Changement d'origine")</f>
        <v>-</v>
      </c>
      <c r="Q219" s="61"/>
      <c r="R219" s="61"/>
      <c r="S219" s="61"/>
      <c r="T219" s="61"/>
      <c r="U219" s="61"/>
      <c r="V219" s="61"/>
      <c r="W219" s="61"/>
      <c r="X219" s="61"/>
      <c r="Y219" s="61"/>
      <c r="Z219" s="61"/>
      <c r="AA219" s="5" t="str">
        <f>IF(J219="Interne",C219,"0")</f>
        <v>0</v>
      </c>
      <c r="AB219" s="5" t="str">
        <f>IF(J219="Apparenté",C219,"0")</f>
        <v>0</v>
      </c>
      <c r="AC219" s="19" t="str">
        <f>IF(J219="Externe",C219,"0")</f>
        <v>0</v>
      </c>
      <c r="AD219" s="22" t="str">
        <f>IF(K219="Interne",G219,"0")</f>
        <v>0</v>
      </c>
      <c r="AE219" s="5" t="str">
        <f>IF(K219="Apparenté",G219,"0")</f>
        <v>0</v>
      </c>
      <c r="AF219" s="5" t="str">
        <f>IF(K219="Externe",G219,"0")</f>
        <v>0</v>
      </c>
      <c r="AH219" s="5">
        <f>IF($N219="Canadien",$C219,"0")</f>
        <v>0</v>
      </c>
      <c r="AI219" s="19" t="str">
        <f>IF($N219="Non-Canadien",$C219,"0")</f>
        <v>0</v>
      </c>
      <c r="AJ219" s="22">
        <f>IF($O219="Canadien",$G219,"0")</f>
        <v>0</v>
      </c>
      <c r="AK219" s="5" t="str">
        <f>IF($O219="Non-Canadien",$G219,"0")</f>
        <v>0</v>
      </c>
    </row>
    <row r="220" spans="1:37" ht="12" customHeight="1" x14ac:dyDescent="0.2">
      <c r="A220" s="53"/>
      <c r="B220" s="29"/>
    </row>
    <row r="221" spans="1:37" ht="12" customHeight="1" x14ac:dyDescent="0.2">
      <c r="A221" s="53"/>
      <c r="B221" s="29"/>
    </row>
    <row r="222" spans="1:37" s="28" customFormat="1" ht="12.75" x14ac:dyDescent="0.2">
      <c r="A222" s="216"/>
      <c r="B222" s="217" t="s">
        <v>1</v>
      </c>
      <c r="C222" s="218">
        <f>ROUND(C11+C21+C29+C43+C56+C72+C84+C94+C100+C120+C143+C161+C176+C195+C211+C215+C217+C219,0)</f>
        <v>0</v>
      </c>
      <c r="D222" s="219"/>
      <c r="E222" s="218">
        <f>ROUND(E11+E21+E29+E43+E56+E72+E84+E94+E100+E120+E143+E161+E176+E195+E211+E215+E217+E219,0)</f>
        <v>0</v>
      </c>
      <c r="F222" s="218">
        <f>ROUND(F11+F21+F29+F43+F56+F72+F84+F94+F100+F120+F143+F161+F176+F195+F211+F215+F217+F219,0)</f>
        <v>0</v>
      </c>
      <c r="G222" s="218">
        <f>ROUND(G11+G21+G29+G43+G56+G72+G84+G94+G100+G120+G143+G161+G176+G195+G211+G215+G217+G219,0)</f>
        <v>0</v>
      </c>
      <c r="H222" s="218">
        <f>H11+H21+H29+H43+H56+H72+H84+H94+H100+H120+H143+H161+H176+H195+H211+H215+H217+H219</f>
        <v>0</v>
      </c>
      <c r="AA222" s="5">
        <f t="shared" ref="AA222:AF222" si="219">ROUND(AA217+AA215+AA211+AA195+AA176+AA161+AA143+AA120+AA100+AA94+AA84+AA72+AA56+AA43+AA29+AA21+AA11+AA219,0)</f>
        <v>0</v>
      </c>
      <c r="AB222" s="5">
        <f t="shared" si="219"/>
        <v>0</v>
      </c>
      <c r="AC222" s="19">
        <f t="shared" si="219"/>
        <v>0</v>
      </c>
      <c r="AD222" s="22">
        <f t="shared" si="219"/>
        <v>0</v>
      </c>
      <c r="AE222" s="5">
        <f t="shared" si="219"/>
        <v>0</v>
      </c>
      <c r="AF222" s="5">
        <f t="shared" si="219"/>
        <v>0</v>
      </c>
      <c r="AG222" s="222"/>
      <c r="AH222" s="5">
        <f>ROUND(AH217+AH215+AH211+AH195+AH176+AH161+AH143+AH120+AH100+AH94+AH84+AH72+AH56+AH43+AH29+AH21+AH11+AH219,0)</f>
        <v>0</v>
      </c>
      <c r="AI222" s="19">
        <f>ROUND(AI217+AI215+AI211+AI195+AI176+AI161+AI143+AI120+AI100+AI94+AI84+AI72+AI56+AI43+AI29+AI21+AI11+AI219,0)</f>
        <v>0</v>
      </c>
      <c r="AJ222" s="22">
        <f>ROUND(AJ217+AJ215+AJ211+AJ195+AJ176+AJ161+AJ143+AJ120+AJ100+AJ94+AJ84+AJ72+AJ56+AJ43+AJ29+AJ21+AJ11+AJ219,0)</f>
        <v>0</v>
      </c>
      <c r="AK222" s="5">
        <f>ROUND(AK217+AK215+AK211+AK195+AK176+AK161+AK143+AK120+AK100+AK94+AK84+AK72+AK56+AK43+AK29+AK21+AK11+AK219,0)</f>
        <v>0</v>
      </c>
    </row>
    <row r="224" spans="1:37" ht="12" customHeight="1" x14ac:dyDescent="0.2">
      <c r="B224" s="59"/>
    </row>
    <row r="249" spans="10:15" ht="12" hidden="1" customHeight="1" x14ac:dyDescent="0.2">
      <c r="J249" s="14" t="s">
        <v>128</v>
      </c>
      <c r="K249" s="14"/>
      <c r="N249" s="14" t="s">
        <v>135</v>
      </c>
      <c r="O249" s="14"/>
    </row>
    <row r="250" spans="10:15" ht="12" hidden="1" customHeight="1" x14ac:dyDescent="0.2">
      <c r="J250" s="14" t="s">
        <v>129</v>
      </c>
      <c r="K250" s="14"/>
      <c r="N250" s="14" t="s">
        <v>136</v>
      </c>
      <c r="O250" s="14"/>
    </row>
    <row r="251" spans="10:15" ht="12" hidden="1" customHeight="1" x14ac:dyDescent="0.2">
      <c r="J251" s="14" t="s">
        <v>130</v>
      </c>
      <c r="K251" s="14"/>
      <c r="N251" s="14"/>
      <c r="O251" s="14"/>
    </row>
  </sheetData>
  <mergeCells count="35">
    <mergeCell ref="AA5:AF5"/>
    <mergeCell ref="AH5:AK5"/>
    <mergeCell ref="AD6:AF6"/>
    <mergeCell ref="A165:H165"/>
    <mergeCell ref="B145:H145"/>
    <mergeCell ref="B124:H124"/>
    <mergeCell ref="B58:H58"/>
    <mergeCell ref="B74:H74"/>
    <mergeCell ref="A122:H122"/>
    <mergeCell ref="B123:L123"/>
    <mergeCell ref="AH6:AI6"/>
    <mergeCell ref="AJ6:AK6"/>
    <mergeCell ref="B32:N32"/>
    <mergeCell ref="B6:N6"/>
    <mergeCell ref="B14:N14"/>
    <mergeCell ref="A213:H213"/>
    <mergeCell ref="B167:H167"/>
    <mergeCell ref="B178:H178"/>
    <mergeCell ref="AA6:AC6"/>
    <mergeCell ref="B96:H96"/>
    <mergeCell ref="B86:H86"/>
    <mergeCell ref="A198:H198"/>
    <mergeCell ref="B200:H200"/>
    <mergeCell ref="A31:H31"/>
    <mergeCell ref="B45:H45"/>
    <mergeCell ref="B179:L179"/>
    <mergeCell ref="B168:L168"/>
    <mergeCell ref="A1:P1"/>
    <mergeCell ref="B102:H102"/>
    <mergeCell ref="B7:H7"/>
    <mergeCell ref="A5:H5"/>
    <mergeCell ref="B13:H13"/>
    <mergeCell ref="B23:H23"/>
    <mergeCell ref="B33:H33"/>
    <mergeCell ref="A2:P2"/>
  </mergeCells>
  <phoneticPr fontId="0" type="noConversion"/>
  <dataValidations count="3">
    <dataValidation type="list" allowBlank="1" showInputMessage="1" showErrorMessage="1" errorTitle="Interne, Apparenté, Externe" error="Veuillez choisir à partir de la liste déroulante" promptTitle="Répartition des coûts" prompt="Veuillez répartir les coûts selon qu'ils sont Interne, Apparenté ou Externe" sqref="J15:K20 J219:K219 J215:K217 J202:K210 J180:K194 J169:K175 J146:K160 J125:K142 J103:K119 J97:K99 J87:K93 J75:K83 J59:K71 J46:K55 J34:K42 J24:K28 J8:K10" xr:uid="{00000000-0002-0000-0200-000000000000}">
      <formula1>$J$249:$J$251</formula1>
    </dataValidation>
    <dataValidation type="list" allowBlank="1" showInputMessage="1" showErrorMessage="1" errorTitle="Canadien / Non-Canadien" error="Veuillez choisir à partir de la liste déroulante" promptTitle="Origine des coûts" prompt="Veuillez préciser l'origine des coûts: Canadienne ou Non-Canadienne" sqref="N15:O20 N219:O219 N215:O217 N202:O210 N169:O175 N103:O119 N146:O160 N125:O142 N8:O10 N97:O99 N87:O93 N75:O83 N59:O71 N46:O55 N34:O42 N24:O28 N180:O194" xr:uid="{00000000-0002-0000-0200-000001000000}">
      <formula1>$N$249:$N$250</formula1>
    </dataValidation>
    <dataValidation type="whole" allowBlank="1" showInputMessage="1" showErrorMessage="1" promptTitle="Frais d'administration" prompt="Voir le commentaire" sqref="E217:G217" xr:uid="{00000000-0002-0000-0200-000002000000}">
      <formula1>0</formula1>
      <formula2>0</formula2>
    </dataValidation>
  </dataValidations>
  <pageMargins left="0.55118110236220474" right="0.55118110236220474" top="1.1811023622047245" bottom="0.98425196850393704" header="0.51181102362204722" footer="0.51181102362204722"/>
  <pageSetup scale="53" fitToHeight="8" orientation="landscape" r:id="rId1"/>
  <headerFooter alignWithMargins="0">
    <oddHeader>&amp;L&amp;G&amp;R&amp;"Arial,Gras"&amp;12VOLET EXPÉRIMENTAL
3PC
PHASE II : RAPPORT FINAL
DÉTAILLÉ DES COÛTS
&amp;A</oddHeader>
    <oddFooter>&amp;L&amp;8Fonds des médias du Canada - Volet Expérimental - Modèle de rapport de coûts de production - Version 1.3&amp;R&amp;9&amp;P de &amp;N</oddFoot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65"/>
  <sheetViews>
    <sheetView zoomScaleNormal="100" workbookViewId="0">
      <selection activeCell="A11" sqref="A11:B11"/>
    </sheetView>
  </sheetViews>
  <sheetFormatPr defaultColWidth="11.42578125" defaultRowHeight="12" x14ac:dyDescent="0.2"/>
  <cols>
    <col min="1" max="1" width="5.140625" style="75" customWidth="1"/>
    <col min="2" max="2" width="48.5703125" style="75" customWidth="1"/>
    <col min="3" max="3" width="11" style="75" customWidth="1"/>
    <col min="4" max="4" width="11.140625" style="75" customWidth="1"/>
    <col min="5" max="5" width="11.28515625" style="75" customWidth="1"/>
    <col min="6" max="6" width="17.5703125" style="75" customWidth="1"/>
    <col min="7" max="7" width="13.7109375" style="75" customWidth="1"/>
    <col min="8" max="16384" width="11.42578125" style="75"/>
  </cols>
  <sheetData>
    <row r="1" spans="1:6" s="70" customFormat="1" ht="15.75" customHeight="1" x14ac:dyDescent="0.2">
      <c r="B1" s="71" t="s">
        <v>102</v>
      </c>
      <c r="C1" s="328" t="str">
        <f>IF('Page sommaire'!C1:F1="","",'Page sommaire'!C1:F1)</f>
        <v/>
      </c>
      <c r="D1" s="328"/>
      <c r="E1" s="328"/>
      <c r="F1" s="328"/>
    </row>
    <row r="2" spans="1:6" s="70" customFormat="1" ht="15.75" customHeight="1" x14ac:dyDescent="0.2">
      <c r="B2" s="71" t="s">
        <v>231</v>
      </c>
      <c r="C2" s="328" t="str">
        <f>IF('Page sommaire'!C2:F2="","",'Page sommaire'!C2:F2)</f>
        <v/>
      </c>
      <c r="D2" s="328"/>
      <c r="E2" s="328"/>
      <c r="F2" s="329"/>
    </row>
    <row r="3" spans="1:6" s="70" customFormat="1" ht="15.75" customHeight="1" x14ac:dyDescent="0.2">
      <c r="B3" s="71" t="s">
        <v>103</v>
      </c>
      <c r="C3" s="328" t="str">
        <f>IF('Page sommaire'!C3:F3="","",'Page sommaire'!C3:F3)</f>
        <v/>
      </c>
      <c r="D3" s="328"/>
      <c r="E3" s="328"/>
      <c r="F3" s="329"/>
    </row>
    <row r="4" spans="1:6" s="70" customFormat="1" ht="15.75" customHeight="1" x14ac:dyDescent="0.2">
      <c r="B4" s="71" t="s">
        <v>104</v>
      </c>
      <c r="C4" s="330" t="str">
        <f>IF('Page sommaire'!C4:F4="","",'Page sommaire'!C4:F4)</f>
        <v/>
      </c>
      <c r="D4" s="330"/>
      <c r="E4" s="330"/>
      <c r="F4" s="330"/>
    </row>
    <row r="5" spans="1:6" s="70" customFormat="1" ht="15.75" customHeight="1" x14ac:dyDescent="0.2">
      <c r="B5" s="71"/>
      <c r="C5" s="214"/>
      <c r="D5" s="214"/>
      <c r="E5" s="214"/>
      <c r="F5" s="214"/>
    </row>
    <row r="6" spans="1:6" s="70" customFormat="1" ht="15.75" customHeight="1" x14ac:dyDescent="0.2">
      <c r="B6" s="71"/>
      <c r="C6" s="214"/>
      <c r="D6" s="214"/>
      <c r="E6" s="214"/>
      <c r="F6" s="214"/>
    </row>
    <row r="7" spans="1:6" s="70" customFormat="1" ht="12.75" x14ac:dyDescent="0.2">
      <c r="A7" s="125" t="s">
        <v>127</v>
      </c>
      <c r="B7" s="126"/>
      <c r="C7" s="127">
        <f>'Page sommaire'!G41</f>
        <v>0</v>
      </c>
    </row>
    <row r="8" spans="1:6" s="2" customFormat="1" ht="15.75" customHeight="1" x14ac:dyDescent="0.2">
      <c r="B8" s="72"/>
      <c r="C8" s="97"/>
      <c r="D8" s="97"/>
      <c r="E8" s="97"/>
      <c r="F8" s="97"/>
    </row>
    <row r="9" spans="1:6" s="70" customFormat="1" ht="12.75" x14ac:dyDescent="0.2">
      <c r="A9" s="331" t="s">
        <v>200</v>
      </c>
      <c r="B9" s="332"/>
      <c r="C9" s="332"/>
      <c r="D9" s="332"/>
      <c r="E9" s="332"/>
      <c r="F9" s="333"/>
    </row>
    <row r="10" spans="1:6" s="2" customFormat="1" ht="27" customHeight="1" x14ac:dyDescent="0.2">
      <c r="A10" s="324" t="s">
        <v>201</v>
      </c>
      <c r="B10" s="325"/>
      <c r="C10" s="99" t="s">
        <v>202</v>
      </c>
      <c r="D10" s="100" t="s">
        <v>203</v>
      </c>
      <c r="E10" s="326" t="s">
        <v>204</v>
      </c>
      <c r="F10" s="327"/>
    </row>
    <row r="11" spans="1:6" s="122" customFormat="1" ht="12.75" x14ac:dyDescent="0.2">
      <c r="A11" s="318"/>
      <c r="B11" s="319"/>
      <c r="C11" s="168"/>
      <c r="D11" s="169" t="str">
        <f t="shared" ref="D11:D16" si="0">IF(C11&gt;0,C11/C$27,"")</f>
        <v/>
      </c>
      <c r="E11" s="318"/>
      <c r="F11" s="319"/>
    </row>
    <row r="12" spans="1:6" s="122" customFormat="1" ht="12.75" x14ac:dyDescent="0.2">
      <c r="A12" s="318"/>
      <c r="B12" s="319"/>
      <c r="C12" s="168"/>
      <c r="D12" s="169" t="str">
        <f t="shared" si="0"/>
        <v/>
      </c>
      <c r="E12" s="318"/>
      <c r="F12" s="319"/>
    </row>
    <row r="13" spans="1:6" s="122" customFormat="1" ht="12.75" x14ac:dyDescent="0.2">
      <c r="A13" s="318"/>
      <c r="B13" s="319"/>
      <c r="C13" s="168"/>
      <c r="D13" s="169" t="str">
        <f t="shared" si="0"/>
        <v/>
      </c>
      <c r="E13" s="318"/>
      <c r="F13" s="319"/>
    </row>
    <row r="14" spans="1:6" s="122" customFormat="1" ht="12.75" x14ac:dyDescent="0.2">
      <c r="A14" s="318"/>
      <c r="B14" s="319"/>
      <c r="C14" s="168"/>
      <c r="D14" s="169" t="str">
        <f t="shared" si="0"/>
        <v/>
      </c>
      <c r="E14" s="318"/>
      <c r="F14" s="319"/>
    </row>
    <row r="15" spans="1:6" s="122" customFormat="1" ht="12.75" x14ac:dyDescent="0.2">
      <c r="A15" s="318"/>
      <c r="B15" s="319"/>
      <c r="C15" s="168"/>
      <c r="D15" s="169" t="str">
        <f t="shared" si="0"/>
        <v/>
      </c>
      <c r="E15" s="318"/>
      <c r="F15" s="319"/>
    </row>
    <row r="16" spans="1:6" s="122" customFormat="1" ht="12.75" x14ac:dyDescent="0.2">
      <c r="A16" s="318"/>
      <c r="B16" s="319"/>
      <c r="C16" s="168"/>
      <c r="D16" s="169" t="str">
        <f t="shared" si="0"/>
        <v/>
      </c>
      <c r="E16" s="318"/>
      <c r="F16" s="319"/>
    </row>
    <row r="17" spans="1:7" s="122" customFormat="1" ht="12.75" x14ac:dyDescent="0.2">
      <c r="A17" s="318"/>
      <c r="B17" s="319"/>
      <c r="C17" s="168"/>
      <c r="D17" s="169" t="str">
        <f t="shared" ref="D17:D26" si="1">IF(C17&gt;0,C17/C$27,"")</f>
        <v/>
      </c>
      <c r="E17" s="318"/>
      <c r="F17" s="319"/>
    </row>
    <row r="18" spans="1:7" s="122" customFormat="1" ht="12.75" x14ac:dyDescent="0.2">
      <c r="A18" s="318"/>
      <c r="B18" s="319"/>
      <c r="C18" s="168"/>
      <c r="D18" s="169" t="str">
        <f t="shared" si="1"/>
        <v/>
      </c>
      <c r="E18" s="318"/>
      <c r="F18" s="319"/>
    </row>
    <row r="19" spans="1:7" s="122" customFormat="1" ht="12.75" x14ac:dyDescent="0.2">
      <c r="A19" s="318"/>
      <c r="B19" s="319"/>
      <c r="C19" s="168"/>
      <c r="D19" s="169" t="str">
        <f t="shared" si="1"/>
        <v/>
      </c>
      <c r="E19" s="318"/>
      <c r="F19" s="319"/>
    </row>
    <row r="20" spans="1:7" s="122" customFormat="1" ht="12.75" x14ac:dyDescent="0.2">
      <c r="A20" s="318"/>
      <c r="B20" s="319"/>
      <c r="C20" s="168"/>
      <c r="D20" s="169" t="str">
        <f t="shared" si="1"/>
        <v/>
      </c>
      <c r="E20" s="318"/>
      <c r="F20" s="319"/>
    </row>
    <row r="21" spans="1:7" s="122" customFormat="1" ht="12.75" x14ac:dyDescent="0.2">
      <c r="A21" s="318"/>
      <c r="B21" s="319"/>
      <c r="C21" s="168"/>
      <c r="D21" s="169" t="str">
        <f t="shared" si="1"/>
        <v/>
      </c>
      <c r="E21" s="318"/>
      <c r="F21" s="319"/>
    </row>
    <row r="22" spans="1:7" s="122" customFormat="1" ht="12.75" x14ac:dyDescent="0.2">
      <c r="A22" s="318"/>
      <c r="B22" s="319"/>
      <c r="C22" s="168"/>
      <c r="D22" s="169" t="str">
        <f t="shared" si="1"/>
        <v/>
      </c>
      <c r="E22" s="318"/>
      <c r="F22" s="319"/>
    </row>
    <row r="23" spans="1:7" s="122" customFormat="1" ht="12.75" x14ac:dyDescent="0.2">
      <c r="A23" s="318"/>
      <c r="B23" s="319"/>
      <c r="C23" s="168"/>
      <c r="D23" s="169" t="str">
        <f t="shared" si="1"/>
        <v/>
      </c>
      <c r="E23" s="318"/>
      <c r="F23" s="319"/>
    </row>
    <row r="24" spans="1:7" s="122" customFormat="1" ht="12.75" x14ac:dyDescent="0.2">
      <c r="A24" s="318"/>
      <c r="B24" s="319"/>
      <c r="C24" s="168"/>
      <c r="D24" s="169" t="str">
        <f t="shared" si="1"/>
        <v/>
      </c>
      <c r="E24" s="318"/>
      <c r="F24" s="319"/>
    </row>
    <row r="25" spans="1:7" s="122" customFormat="1" ht="12.75" x14ac:dyDescent="0.2">
      <c r="A25" s="318"/>
      <c r="B25" s="319"/>
      <c r="C25" s="170"/>
      <c r="D25" s="169" t="str">
        <f t="shared" si="1"/>
        <v/>
      </c>
      <c r="E25" s="318"/>
      <c r="F25" s="319"/>
    </row>
    <row r="26" spans="1:7" s="122" customFormat="1" ht="12.75" x14ac:dyDescent="0.2">
      <c r="A26" s="318"/>
      <c r="B26" s="319"/>
      <c r="C26" s="168"/>
      <c r="D26" s="169" t="str">
        <f t="shared" si="1"/>
        <v/>
      </c>
      <c r="E26" s="318"/>
      <c r="F26" s="319"/>
    </row>
    <row r="27" spans="1:7" s="70" customFormat="1" ht="12.75" customHeight="1" x14ac:dyDescent="0.2">
      <c r="A27" s="320" t="s">
        <v>101</v>
      </c>
      <c r="B27" s="321"/>
      <c r="C27" s="127">
        <f>SUM(C11:C26)</f>
        <v>0</v>
      </c>
      <c r="D27" s="133">
        <f>SUM(D11:D26)</f>
        <v>0</v>
      </c>
      <c r="E27" s="322"/>
      <c r="F27" s="323"/>
    </row>
    <row r="28" spans="1:7" ht="12" customHeight="1" x14ac:dyDescent="0.2">
      <c r="B28" s="7"/>
      <c r="C28" s="7"/>
      <c r="D28" s="7"/>
      <c r="E28" s="7"/>
      <c r="F28" s="7"/>
      <c r="G28" s="7"/>
    </row>
    <row r="29" spans="1:7" s="101" customFormat="1" ht="12.75" x14ac:dyDescent="0.2">
      <c r="B29" s="188" t="str">
        <f>IF(C27&lt;&gt;'Page sommaire'!G41,"FINANCEMENT - Note: Le financement total doit égaler les coûts totaux","")</f>
        <v/>
      </c>
    </row>
    <row r="30" spans="1:7" s="2" customFormat="1" x14ac:dyDescent="0.2">
      <c r="B30" s="7"/>
      <c r="C30" s="29"/>
      <c r="D30" s="29"/>
      <c r="E30" s="29"/>
      <c r="F30" s="29"/>
    </row>
    <row r="31" spans="1:7" s="2" customFormat="1" x14ac:dyDescent="0.2">
      <c r="B31" s="7"/>
      <c r="C31" s="29"/>
      <c r="D31" s="29"/>
      <c r="E31" s="29"/>
      <c r="F31" s="29"/>
    </row>
    <row r="33" spans="1:6" s="2" customFormat="1" ht="33" customHeight="1" x14ac:dyDescent="0.2">
      <c r="A33" s="317"/>
      <c r="B33" s="317"/>
      <c r="C33" s="317"/>
      <c r="D33" s="75"/>
      <c r="E33" s="275" t="str">
        <f>IF('Page sommaire'!$E47:$F47="","",'Page sommaire'!$E47:$F47)</f>
        <v/>
      </c>
      <c r="F33" s="275"/>
    </row>
    <row r="34" spans="1:6" s="2" customFormat="1" x14ac:dyDescent="0.2">
      <c r="A34" s="75" t="s">
        <v>125</v>
      </c>
      <c r="B34" s="86"/>
      <c r="C34" s="86"/>
      <c r="D34" s="86"/>
      <c r="E34" s="75" t="s">
        <v>126</v>
      </c>
    </row>
    <row r="35" spans="1:6" s="2" customFormat="1" x14ac:dyDescent="0.2"/>
    <row r="53" spans="5:5" hidden="1" x14ac:dyDescent="0.2"/>
    <row r="54" spans="5:5" ht="12.75" hidden="1" x14ac:dyDescent="0.2">
      <c r="E54" s="1" t="s">
        <v>210</v>
      </c>
    </row>
    <row r="55" spans="5:5" ht="12.75" hidden="1" x14ac:dyDescent="0.2">
      <c r="E55" s="221" t="s">
        <v>233</v>
      </c>
    </row>
    <row r="56" spans="5:5" ht="12.75" hidden="1" x14ac:dyDescent="0.2">
      <c r="E56" s="1" t="s">
        <v>218</v>
      </c>
    </row>
    <row r="57" spans="5:5" ht="12.75" hidden="1" x14ac:dyDescent="0.2">
      <c r="E57" s="1" t="s">
        <v>2</v>
      </c>
    </row>
    <row r="58" spans="5:5" ht="12.75" hidden="1" x14ac:dyDescent="0.2">
      <c r="E58" s="1" t="s">
        <v>212</v>
      </c>
    </row>
    <row r="59" spans="5:5" ht="25.5" hidden="1" x14ac:dyDescent="0.2">
      <c r="E59" s="220" t="s">
        <v>213</v>
      </c>
    </row>
    <row r="60" spans="5:5" ht="12.75" hidden="1" x14ac:dyDescent="0.2">
      <c r="E60" s="1" t="s">
        <v>215</v>
      </c>
    </row>
    <row r="61" spans="5:5" ht="12.75" hidden="1" x14ac:dyDescent="0.2">
      <c r="E61" s="1" t="s">
        <v>3</v>
      </c>
    </row>
    <row r="62" spans="5:5" ht="12.75" hidden="1" x14ac:dyDescent="0.2">
      <c r="E62" s="1" t="s">
        <v>217</v>
      </c>
    </row>
    <row r="63" spans="5:5" ht="12.75" hidden="1" x14ac:dyDescent="0.2">
      <c r="E63" s="1" t="s">
        <v>216</v>
      </c>
    </row>
    <row r="64" spans="5:5" ht="12.75" hidden="1" x14ac:dyDescent="0.2">
      <c r="E64" s="1" t="s">
        <v>214</v>
      </c>
    </row>
    <row r="65" spans="5:5" ht="12.75" hidden="1" x14ac:dyDescent="0.2">
      <c r="E65" s="1" t="s">
        <v>211</v>
      </c>
    </row>
  </sheetData>
  <sheetProtection password="E931" sheet="1" objects="1" scenarios="1" selectLockedCells="1"/>
  <mergeCells count="43">
    <mergeCell ref="A10:B10"/>
    <mergeCell ref="E10:F10"/>
    <mergeCell ref="A11:B11"/>
    <mergeCell ref="E11:F11"/>
    <mergeCell ref="C1:F1"/>
    <mergeCell ref="C2:F2"/>
    <mergeCell ref="C3:F3"/>
    <mergeCell ref="C4:F4"/>
    <mergeCell ref="A9:F9"/>
    <mergeCell ref="A12:B12"/>
    <mergeCell ref="E12:F12"/>
    <mergeCell ref="A13:B13"/>
    <mergeCell ref="E13:F13"/>
    <mergeCell ref="A14:B14"/>
    <mergeCell ref="E14:F14"/>
    <mergeCell ref="E15:F15"/>
    <mergeCell ref="A23:B23"/>
    <mergeCell ref="E23:F23"/>
    <mergeCell ref="A24:B24"/>
    <mergeCell ref="E24:F24"/>
    <mergeCell ref="E18:F18"/>
    <mergeCell ref="E22:F22"/>
    <mergeCell ref="A19:B19"/>
    <mergeCell ref="E19:F19"/>
    <mergeCell ref="A20:B20"/>
    <mergeCell ref="E20:F20"/>
    <mergeCell ref="A21:B21"/>
    <mergeCell ref="E21:F21"/>
    <mergeCell ref="A15:B15"/>
    <mergeCell ref="A33:C33"/>
    <mergeCell ref="E33:F33"/>
    <mergeCell ref="A16:B16"/>
    <mergeCell ref="A17:B17"/>
    <mergeCell ref="A18:B18"/>
    <mergeCell ref="A22:B22"/>
    <mergeCell ref="E16:F16"/>
    <mergeCell ref="E17:F17"/>
    <mergeCell ref="A25:B25"/>
    <mergeCell ref="E25:F25"/>
    <mergeCell ref="A26:B26"/>
    <mergeCell ref="E26:F26"/>
    <mergeCell ref="A27:B27"/>
    <mergeCell ref="E27:F27"/>
  </mergeCells>
  <dataValidations disablePrompts="1" count="1">
    <dataValidation type="list" allowBlank="1" showInputMessage="1" showErrorMessage="1" sqref="E11:E26 F11:F16 F18:F26" xr:uid="{00000000-0002-0000-0300-000000000000}">
      <formula1>$E$53:$E$65</formula1>
    </dataValidation>
  </dataValidations>
  <pageMargins left="0.55118110236220474" right="0.55118110236220474" top="1.1811023622047245" bottom="0.98425196850393704" header="0.51181102362204722" footer="0.51181102362204722"/>
  <pageSetup scale="95" orientation="landscape" r:id="rId1"/>
  <headerFooter alignWithMargins="0">
    <oddHeader>&amp;L&amp;G&amp;R&amp;"Arial,Gras"&amp;12VOLET EXPÉRIMENTAL
3PC
PHASE II : RAPPORT FINAL
DÉTAILLÉ DES COÛTS
&amp;A</oddHeader>
    <oddFooter>&amp;L&amp;8Fonds des médias du Canada - Volet Expérimental - Modèle de rapport de coûts de production - Version 1.3&amp;R&amp;9&amp;P de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74"/>
  <sheetViews>
    <sheetView zoomScaleNormal="100" workbookViewId="0">
      <selection activeCell="A10" sqref="A10"/>
    </sheetView>
  </sheetViews>
  <sheetFormatPr defaultColWidth="11.42578125" defaultRowHeight="12" x14ac:dyDescent="0.2"/>
  <cols>
    <col min="1" max="1" width="8.7109375" style="112" customWidth="1"/>
    <col min="2" max="2" width="45.42578125" style="112" customWidth="1"/>
    <col min="3" max="3" width="12.5703125" style="112" customWidth="1"/>
    <col min="4" max="4" width="28.28515625" style="112" customWidth="1"/>
    <col min="5" max="5" width="45.85546875" style="112" customWidth="1"/>
    <col min="6" max="6" width="11.85546875" style="112" customWidth="1"/>
    <col min="7" max="10" width="9.7109375" style="112" customWidth="1"/>
    <col min="11" max="11" width="10.140625" style="112" customWidth="1"/>
    <col min="12" max="16384" width="11.42578125" style="112"/>
  </cols>
  <sheetData>
    <row r="1" spans="1:6" s="129" customFormat="1" ht="15.75" customHeight="1" x14ac:dyDescent="0.2">
      <c r="B1" s="134" t="s">
        <v>102</v>
      </c>
      <c r="C1" s="276" t="str">
        <f>IF('Page sommaire'!C1:F1="","",'Page sommaire'!C1:F1)</f>
        <v/>
      </c>
      <c r="D1" s="276"/>
      <c r="E1" s="171"/>
      <c r="F1" s="46"/>
    </row>
    <row r="2" spans="1:6" s="129" customFormat="1" ht="15.75" customHeight="1" x14ac:dyDescent="0.2">
      <c r="B2" s="134" t="s">
        <v>231</v>
      </c>
      <c r="C2" s="276" t="str">
        <f>IF('Page sommaire'!C2:F2="","",'Page sommaire'!C2:F2)</f>
        <v/>
      </c>
      <c r="D2" s="276"/>
      <c r="E2" s="171"/>
      <c r="F2" s="46"/>
    </row>
    <row r="3" spans="1:6" s="129" customFormat="1" ht="15.75" customHeight="1" x14ac:dyDescent="0.2">
      <c r="B3" s="134" t="s">
        <v>103</v>
      </c>
      <c r="C3" s="276" t="str">
        <f>IF('Page sommaire'!C3:F3="","",'Page sommaire'!C3:F3)</f>
        <v/>
      </c>
      <c r="D3" s="276"/>
      <c r="E3" s="171"/>
      <c r="F3" s="46"/>
    </row>
    <row r="4" spans="1:6" s="129" customFormat="1" ht="15.75" customHeight="1" x14ac:dyDescent="0.2">
      <c r="B4" s="134" t="s">
        <v>104</v>
      </c>
      <c r="C4" s="276" t="str">
        <f>IF('Page sommaire'!C4:F4="","",'Page sommaire'!C4:F4)</f>
        <v/>
      </c>
      <c r="D4" s="276"/>
      <c r="E4" s="171"/>
      <c r="F4" s="46"/>
    </row>
    <row r="5" spans="1:6" s="129" customFormat="1" ht="15.75" customHeight="1" x14ac:dyDescent="0.2">
      <c r="B5" s="134"/>
      <c r="C5" s="171"/>
      <c r="D5" s="171"/>
      <c r="E5" s="171"/>
      <c r="F5" s="46"/>
    </row>
    <row r="6" spans="1:6" s="114" customFormat="1" ht="15.75" customHeight="1" x14ac:dyDescent="0.2">
      <c r="A6" s="115"/>
      <c r="B6" s="116" t="s">
        <v>4</v>
      </c>
      <c r="C6" s="116"/>
      <c r="D6" s="117"/>
    </row>
    <row r="7" spans="1:6" s="129" customFormat="1" ht="12.75" x14ac:dyDescent="0.2">
      <c r="A7" s="128" t="s">
        <v>209</v>
      </c>
      <c r="C7" s="128"/>
      <c r="D7" s="130"/>
    </row>
    <row r="8" spans="1:6" s="114" customFormat="1" x14ac:dyDescent="0.2"/>
    <row r="9" spans="1:6" s="114" customFormat="1" ht="24" x14ac:dyDescent="0.2">
      <c r="A9" s="140" t="s">
        <v>105</v>
      </c>
      <c r="B9" s="140" t="s">
        <v>5</v>
      </c>
      <c r="C9" s="26" t="s">
        <v>205</v>
      </c>
      <c r="D9" s="26" t="s">
        <v>206</v>
      </c>
      <c r="E9" s="98" t="s">
        <v>207</v>
      </c>
    </row>
    <row r="10" spans="1:6" s="122" customFormat="1" ht="12.75" customHeight="1" x14ac:dyDescent="0.2">
      <c r="A10" s="118"/>
      <c r="B10" s="119"/>
      <c r="C10" s="120"/>
      <c r="D10" s="121"/>
      <c r="E10" s="119"/>
    </row>
    <row r="11" spans="1:6" s="122" customFormat="1" ht="12.75" customHeight="1" x14ac:dyDescent="0.2">
      <c r="A11" s="118"/>
      <c r="B11" s="119"/>
      <c r="C11" s="120"/>
      <c r="D11" s="121"/>
      <c r="E11" s="119"/>
    </row>
    <row r="12" spans="1:6" s="122" customFormat="1" ht="12.75" customHeight="1" x14ac:dyDescent="0.2">
      <c r="A12" s="118"/>
      <c r="B12" s="119"/>
      <c r="C12" s="120"/>
      <c r="D12" s="121"/>
      <c r="E12" s="119"/>
    </row>
    <row r="13" spans="1:6" s="122" customFormat="1" ht="12.75" customHeight="1" x14ac:dyDescent="0.2">
      <c r="A13" s="118"/>
      <c r="B13" s="119"/>
      <c r="C13" s="120"/>
      <c r="D13" s="121"/>
      <c r="E13" s="119"/>
    </row>
    <row r="14" spans="1:6" s="122" customFormat="1" ht="12.75" customHeight="1" x14ac:dyDescent="0.2">
      <c r="A14" s="118"/>
      <c r="B14" s="119"/>
      <c r="C14" s="120"/>
      <c r="D14" s="121"/>
      <c r="E14" s="119"/>
    </row>
    <row r="15" spans="1:6" s="122" customFormat="1" ht="12.75" customHeight="1" x14ac:dyDescent="0.2">
      <c r="A15" s="118"/>
      <c r="B15" s="119"/>
      <c r="C15" s="120"/>
      <c r="D15" s="121"/>
      <c r="E15" s="119"/>
    </row>
    <row r="16" spans="1:6" s="122" customFormat="1" ht="12.75" customHeight="1" x14ac:dyDescent="0.2">
      <c r="A16" s="118"/>
      <c r="B16" s="119"/>
      <c r="C16" s="120"/>
      <c r="D16" s="121"/>
      <c r="E16" s="119"/>
    </row>
    <row r="17" spans="1:5" s="122" customFormat="1" ht="12.75" customHeight="1" x14ac:dyDescent="0.2">
      <c r="A17" s="118"/>
      <c r="B17" s="119"/>
      <c r="C17" s="120"/>
      <c r="D17" s="121"/>
      <c r="E17" s="119"/>
    </row>
    <row r="18" spans="1:5" s="122" customFormat="1" ht="12.75" customHeight="1" x14ac:dyDescent="0.2">
      <c r="A18" s="118"/>
      <c r="B18" s="119"/>
      <c r="C18" s="120"/>
      <c r="D18" s="121"/>
      <c r="E18" s="119"/>
    </row>
    <row r="19" spans="1:5" s="122" customFormat="1" ht="12.75" customHeight="1" x14ac:dyDescent="0.2">
      <c r="A19" s="118"/>
      <c r="B19" s="119"/>
      <c r="C19" s="120"/>
      <c r="D19" s="121"/>
      <c r="E19" s="119"/>
    </row>
    <row r="20" spans="1:5" s="122" customFormat="1" ht="12.75" customHeight="1" x14ac:dyDescent="0.2">
      <c r="A20" s="118"/>
      <c r="B20" s="119"/>
      <c r="C20" s="120"/>
      <c r="D20" s="121"/>
      <c r="E20" s="119"/>
    </row>
    <row r="21" spans="1:5" s="122" customFormat="1" ht="12.75" customHeight="1" x14ac:dyDescent="0.2">
      <c r="A21" s="118"/>
      <c r="B21" s="119"/>
      <c r="C21" s="120"/>
      <c r="D21" s="121"/>
      <c r="E21" s="119"/>
    </row>
    <row r="22" spans="1:5" s="122" customFormat="1" ht="12.75" customHeight="1" x14ac:dyDescent="0.2">
      <c r="A22" s="118"/>
      <c r="B22" s="119"/>
      <c r="C22" s="120"/>
      <c r="D22" s="121"/>
      <c r="E22" s="119"/>
    </row>
    <row r="23" spans="1:5" s="122" customFormat="1" ht="12.75" customHeight="1" x14ac:dyDescent="0.2">
      <c r="A23" s="118"/>
      <c r="B23" s="119"/>
      <c r="C23" s="120"/>
      <c r="D23" s="121"/>
      <c r="E23" s="119"/>
    </row>
    <row r="24" spans="1:5" s="122" customFormat="1" ht="12.75" customHeight="1" x14ac:dyDescent="0.2">
      <c r="A24" s="118"/>
      <c r="B24" s="119"/>
      <c r="C24" s="120"/>
      <c r="D24" s="121"/>
      <c r="E24" s="119"/>
    </row>
    <row r="25" spans="1:5" s="122" customFormat="1" ht="12.75" customHeight="1" x14ac:dyDescent="0.2">
      <c r="A25" s="118"/>
      <c r="B25" s="119"/>
      <c r="C25" s="123"/>
      <c r="D25" s="121"/>
      <c r="E25" s="119"/>
    </row>
    <row r="26" spans="1:5" s="122" customFormat="1" ht="12.75" customHeight="1" x14ac:dyDescent="0.2">
      <c r="A26" s="118"/>
      <c r="B26" s="124"/>
      <c r="C26" s="123"/>
      <c r="D26" s="121"/>
      <c r="E26" s="119"/>
    </row>
    <row r="27" spans="1:5" s="122" customFormat="1" ht="12.75" customHeight="1" x14ac:dyDescent="0.2">
      <c r="A27" s="118"/>
      <c r="B27" s="124"/>
      <c r="C27" s="123"/>
      <c r="D27" s="121"/>
      <c r="E27" s="119"/>
    </row>
    <row r="28" spans="1:5" s="122" customFormat="1" ht="12.75" customHeight="1" x14ac:dyDescent="0.2">
      <c r="A28" s="118"/>
      <c r="B28" s="124"/>
      <c r="C28" s="123"/>
      <c r="D28" s="121"/>
      <c r="E28" s="119"/>
    </row>
    <row r="29" spans="1:5" s="122" customFormat="1" ht="12.75" customHeight="1" x14ac:dyDescent="0.2">
      <c r="A29" s="118"/>
      <c r="B29" s="124"/>
      <c r="C29" s="123"/>
      <c r="D29" s="121"/>
      <c r="E29" s="119"/>
    </row>
    <row r="30" spans="1:5" s="122" customFormat="1" ht="12.75" customHeight="1" x14ac:dyDescent="0.2">
      <c r="A30" s="118"/>
      <c r="B30" s="124"/>
      <c r="C30" s="123"/>
      <c r="D30" s="121"/>
      <c r="E30" s="119"/>
    </row>
    <row r="31" spans="1:5" s="122" customFormat="1" ht="12.75" customHeight="1" x14ac:dyDescent="0.2">
      <c r="A31" s="118"/>
      <c r="B31" s="124"/>
      <c r="C31" s="123"/>
      <c r="D31" s="121"/>
      <c r="E31" s="119"/>
    </row>
    <row r="32" spans="1:5" s="122" customFormat="1" ht="12.75" customHeight="1" x14ac:dyDescent="0.2">
      <c r="A32" s="118"/>
      <c r="B32" s="124"/>
      <c r="C32" s="123"/>
      <c r="D32" s="121"/>
      <c r="E32" s="119"/>
    </row>
    <row r="33" spans="1:5" s="122" customFormat="1" ht="12.75" customHeight="1" x14ac:dyDescent="0.2">
      <c r="A33" s="118"/>
      <c r="B33" s="124"/>
      <c r="C33" s="123"/>
      <c r="D33" s="121"/>
      <c r="E33" s="119"/>
    </row>
    <row r="34" spans="1:5" s="122" customFormat="1" ht="12.75" customHeight="1" x14ac:dyDescent="0.2">
      <c r="A34" s="118"/>
      <c r="B34" s="124"/>
      <c r="C34" s="123"/>
      <c r="D34" s="121"/>
      <c r="E34" s="119"/>
    </row>
    <row r="35" spans="1:5" s="122" customFormat="1" ht="12.75" customHeight="1" x14ac:dyDescent="0.2">
      <c r="A35" s="118"/>
      <c r="B35" s="124"/>
      <c r="C35" s="123"/>
      <c r="D35" s="121"/>
      <c r="E35" s="119"/>
    </row>
    <row r="36" spans="1:5" s="122" customFormat="1" ht="12.75" customHeight="1" x14ac:dyDescent="0.2">
      <c r="A36" s="118"/>
      <c r="B36" s="124"/>
      <c r="C36" s="123"/>
      <c r="D36" s="121"/>
      <c r="E36" s="119"/>
    </row>
    <row r="37" spans="1:5" s="122" customFormat="1" ht="12.75" customHeight="1" x14ac:dyDescent="0.2">
      <c r="A37" s="118"/>
      <c r="B37" s="124"/>
      <c r="C37" s="123"/>
      <c r="D37" s="121"/>
      <c r="E37" s="119"/>
    </row>
    <row r="38" spans="1:5" s="122" customFormat="1" ht="12.75" customHeight="1" x14ac:dyDescent="0.2">
      <c r="A38" s="118"/>
      <c r="B38" s="124"/>
      <c r="C38" s="123"/>
      <c r="D38" s="121"/>
      <c r="E38" s="119"/>
    </row>
    <row r="39" spans="1:5" s="122" customFormat="1" ht="12.75" customHeight="1" x14ac:dyDescent="0.2">
      <c r="A39" s="118"/>
      <c r="B39" s="124"/>
      <c r="C39" s="123"/>
      <c r="D39" s="121"/>
      <c r="E39" s="119"/>
    </row>
    <row r="40" spans="1:5" s="122" customFormat="1" ht="12.75" customHeight="1" x14ac:dyDescent="0.2">
      <c r="A40" s="118"/>
      <c r="B40" s="124"/>
      <c r="C40" s="123"/>
      <c r="D40" s="121"/>
      <c r="E40" s="119"/>
    </row>
    <row r="41" spans="1:5" s="122" customFormat="1" ht="12.75" customHeight="1" x14ac:dyDescent="0.2">
      <c r="A41" s="118"/>
      <c r="B41" s="124"/>
      <c r="C41" s="123"/>
      <c r="D41" s="121"/>
      <c r="E41" s="119"/>
    </row>
    <row r="42" spans="1:5" s="122" customFormat="1" ht="12.75" customHeight="1" x14ac:dyDescent="0.2">
      <c r="A42" s="118"/>
      <c r="B42" s="124"/>
      <c r="C42" s="123"/>
      <c r="D42" s="121"/>
      <c r="E42" s="119"/>
    </row>
    <row r="64" spans="5:5" hidden="1" x14ac:dyDescent="0.2">
      <c r="E64" s="113"/>
    </row>
    <row r="65" spans="4:5" hidden="1" x14ac:dyDescent="0.2">
      <c r="D65" s="113" t="s">
        <v>219</v>
      </c>
    </row>
    <row r="66" spans="4:5" hidden="1" x14ac:dyDescent="0.2">
      <c r="D66" s="113" t="s">
        <v>220</v>
      </c>
    </row>
    <row r="67" spans="4:5" hidden="1" x14ac:dyDescent="0.2">
      <c r="D67" s="113" t="s">
        <v>221</v>
      </c>
    </row>
    <row r="68" spans="4:5" hidden="1" x14ac:dyDescent="0.2">
      <c r="D68" s="113" t="s">
        <v>222</v>
      </c>
    </row>
    <row r="69" spans="4:5" hidden="1" x14ac:dyDescent="0.2">
      <c r="D69" s="113" t="s">
        <v>223</v>
      </c>
    </row>
    <row r="70" spans="4:5" hidden="1" x14ac:dyDescent="0.2">
      <c r="D70" s="113" t="s">
        <v>224</v>
      </c>
    </row>
    <row r="71" spans="4:5" hidden="1" x14ac:dyDescent="0.2">
      <c r="D71" s="113" t="s">
        <v>225</v>
      </c>
    </row>
    <row r="72" spans="4:5" hidden="1" x14ac:dyDescent="0.2">
      <c r="D72" s="113" t="s">
        <v>226</v>
      </c>
    </row>
    <row r="73" spans="4:5" x14ac:dyDescent="0.2">
      <c r="E73" s="113"/>
    </row>
    <row r="74" spans="4:5" x14ac:dyDescent="0.2">
      <c r="E74" s="113"/>
    </row>
  </sheetData>
  <sheetProtection password="E931" sheet="1" objects="1" scenarios="1" selectLockedCells="1"/>
  <mergeCells count="4">
    <mergeCell ref="C1:D1"/>
    <mergeCell ref="C2:D2"/>
    <mergeCell ref="C3:D3"/>
    <mergeCell ref="C4:D4"/>
  </mergeCells>
  <phoneticPr fontId="5" type="noConversion"/>
  <dataValidations disablePrompts="1" count="2">
    <dataValidation type="list" allowBlank="1" showInputMessage="1" showErrorMessage="1" sqref="D11:D24" xr:uid="{00000000-0002-0000-0400-000000000000}">
      <formula1>$D$64:$D$64</formula1>
    </dataValidation>
    <dataValidation type="list" allowBlank="1" showInputMessage="1" showErrorMessage="1" sqref="D10" xr:uid="{00000000-0002-0000-0400-000001000000}">
      <formula1>$D$64:$D$630</formula1>
    </dataValidation>
  </dataValidations>
  <pageMargins left="0.55118110236220474" right="0.55118110236220474" top="1.1811023622047245" bottom="0.98425196850393704" header="0.51181102362204722" footer="0.51181102362204722"/>
  <pageSetup scale="83" orientation="landscape" r:id="rId1"/>
  <headerFooter alignWithMargins="0">
    <oddHeader>&amp;L&amp;G&amp;R&amp;"Arial,Gras"&amp;12VOLET EXPÉRIMENTAL
3PC
PHASE II : RAPPORT FINAL
DÉTAILLÉ DES COÛTS
&amp;A</oddHeader>
    <oddFooter>&amp;L&amp;8Fonds des médias du Canada - Volet Expérimental - Modèle de rapport de coûts de production - Version 1.3&amp;R&amp;9&amp;P de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4" ma:contentTypeDescription="Create a new document." ma:contentTypeScope="" ma:versionID="d28c6ab344c0e63414117e714cac8e2e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52165c3308d8f3b9bc167a7a4ea78f90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7E602C6-6756-4E81-81E1-C1CF37C8046E}"/>
</file>

<file path=customXml/itemProps2.xml><?xml version="1.0" encoding="utf-8"?>
<ds:datastoreItem xmlns:ds="http://schemas.openxmlformats.org/officeDocument/2006/customXml" ds:itemID="{29C4F23C-448C-4D15-84C8-4F36FCAD2466}"/>
</file>

<file path=customXml/itemProps3.xml><?xml version="1.0" encoding="utf-8"?>
<ds:datastoreItem xmlns:ds="http://schemas.openxmlformats.org/officeDocument/2006/customXml" ds:itemID="{5450B6B4-202F-4C6F-8108-A26A4D4F65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Page sommaire</vt:lpstr>
      <vt:lpstr>Détail - Allocation &amp; Origine</vt:lpstr>
      <vt:lpstr>Détail des coûts</vt:lpstr>
      <vt:lpstr>Financement final</vt:lpstr>
      <vt:lpstr>Explication des écarts</vt:lpstr>
      <vt:lpstr>'Détail - Allocation &amp; Origine'!Print_Area</vt:lpstr>
      <vt:lpstr>'Détail des coûts'!Print_Area</vt:lpstr>
      <vt:lpstr>'Explication des écarts'!Print_Area</vt:lpstr>
      <vt:lpstr>'Financement final'!Print_Area</vt:lpstr>
      <vt:lpstr>'Page sommaire'!Print_Area</vt:lpstr>
      <vt:lpstr>'Détail des coûts'!Print_Titles</vt:lpstr>
      <vt:lpstr>'Page sommaire'!Print_Titles</vt:lpstr>
    </vt:vector>
  </TitlesOfParts>
  <Company>Telefilm Canada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Clarkson</dc:creator>
  <cp:lastModifiedBy>Deschênes, Michelle (MTL)</cp:lastModifiedBy>
  <cp:lastPrinted>2019-08-29T13:53:29Z</cp:lastPrinted>
  <dcterms:created xsi:type="dcterms:W3CDTF">2002-10-04T15:00:59Z</dcterms:created>
  <dcterms:modified xsi:type="dcterms:W3CDTF">2021-11-30T19:18:59Z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0x010100FB3E51CF983ABF49BFA79821B63164F4</vt:lpwstr>
  </property>
</Properties>
</file>